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barnstablecounty.sharepoint.com/dept/commission/team/ed/EcDev Files/Data/Data Cape Cod/People/People - Residents/"/>
    </mc:Choice>
  </mc:AlternateContent>
  <xr:revisionPtr revIDLastSave="2948" documentId="8_{3443E7C8-08FF-4926-9409-DF5D9853E5AA}" xr6:coauthVersionLast="47" xr6:coauthVersionMax="47" xr10:uidLastSave="{1649388C-5626-45B4-8F10-527D666D1242}"/>
  <bookViews>
    <workbookView xWindow="-28920" yWindow="-120" windowWidth="29040" windowHeight="15720" xr2:uid="{FDA35C37-773A-4E81-97D4-B72C6CC876CC}"/>
  </bookViews>
  <sheets>
    <sheet name="Intro" sheetId="19" r:id="rId1"/>
    <sheet name="Field Definitions" sheetId="20" r:id="rId2"/>
    <sheet name="Population_Race_Data_2026" sheetId="18" r:id="rId3"/>
    <sheet name="Population_Age_Data_2026" sheetId="21" r:id="rId4"/>
    <sheet name="Population_Education_Data_2026" sheetId="23" r:id="rId5"/>
    <sheet name="Population_Language_Data_2026" sheetId="22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" i="23" l="1"/>
  <c r="R3" i="23"/>
  <c r="R4" i="23"/>
  <c r="R5" i="23"/>
  <c r="R6" i="23"/>
  <c r="R7" i="23"/>
  <c r="R8" i="23"/>
  <c r="R9" i="23"/>
  <c r="R10" i="23"/>
  <c r="R11" i="23"/>
  <c r="R12" i="23"/>
  <c r="R13" i="23"/>
  <c r="R14" i="23"/>
  <c r="R15" i="23"/>
  <c r="R16" i="23"/>
  <c r="P2" i="23"/>
  <c r="P3" i="23"/>
  <c r="P4" i="23"/>
  <c r="P5" i="23"/>
  <c r="P6" i="23"/>
  <c r="P7" i="23"/>
  <c r="P8" i="23"/>
  <c r="P9" i="23"/>
  <c r="P10" i="23"/>
  <c r="P11" i="23"/>
  <c r="P12" i="23"/>
  <c r="P13" i="23"/>
  <c r="P14" i="23"/>
  <c r="P15" i="23"/>
  <c r="P16" i="23"/>
  <c r="N2" i="23"/>
  <c r="N3" i="23"/>
  <c r="N4" i="23"/>
  <c r="N5" i="23"/>
  <c r="N6" i="23"/>
  <c r="N7" i="23"/>
  <c r="N8" i="23"/>
  <c r="N9" i="23"/>
  <c r="N10" i="23"/>
  <c r="N11" i="23"/>
  <c r="N12" i="23"/>
  <c r="N13" i="23"/>
  <c r="N14" i="23"/>
  <c r="N15" i="23"/>
  <c r="N16" i="23"/>
  <c r="L2" i="23"/>
  <c r="L3" i="23"/>
  <c r="L4" i="23"/>
  <c r="L5" i="23"/>
  <c r="L6" i="23"/>
  <c r="L7" i="23"/>
  <c r="L8" i="23"/>
  <c r="L9" i="23"/>
  <c r="L10" i="23"/>
  <c r="L11" i="23"/>
  <c r="L12" i="23"/>
  <c r="L13" i="23"/>
  <c r="L14" i="23"/>
  <c r="L15" i="23"/>
  <c r="L16" i="23"/>
  <c r="J2" i="23"/>
  <c r="J3" i="23"/>
  <c r="J4" i="23"/>
  <c r="J5" i="23"/>
  <c r="J6" i="23"/>
  <c r="J7" i="23"/>
  <c r="J8" i="23"/>
  <c r="J9" i="23"/>
  <c r="J10" i="23"/>
  <c r="J11" i="23"/>
  <c r="J12" i="23"/>
  <c r="J13" i="23"/>
  <c r="J14" i="23"/>
  <c r="J15" i="23"/>
  <c r="J16" i="23"/>
  <c r="H2" i="23"/>
  <c r="H3" i="23"/>
  <c r="H4" i="23"/>
  <c r="H5" i="23"/>
  <c r="H6" i="23"/>
  <c r="H7" i="23"/>
  <c r="H8" i="23"/>
  <c r="H9" i="23"/>
  <c r="H10" i="23"/>
  <c r="H11" i="23"/>
  <c r="H12" i="23"/>
  <c r="H13" i="23"/>
  <c r="H14" i="23"/>
  <c r="H15" i="23"/>
  <c r="H16" i="23"/>
  <c r="F2" i="23"/>
  <c r="F3" i="23"/>
  <c r="F4" i="23"/>
  <c r="F5" i="23"/>
  <c r="F6" i="23"/>
  <c r="F7" i="23"/>
  <c r="F8" i="23"/>
  <c r="F9" i="23"/>
  <c r="F10" i="23"/>
  <c r="F11" i="23"/>
  <c r="F12" i="23"/>
  <c r="F13" i="23"/>
  <c r="F14" i="23"/>
  <c r="F15" i="23"/>
  <c r="F16" i="23"/>
  <c r="F17" i="23"/>
  <c r="H17" i="23"/>
  <c r="J17" i="23"/>
  <c r="L17" i="23"/>
  <c r="N17" i="23"/>
  <c r="P17" i="23"/>
  <c r="R17" i="23"/>
</calcChain>
</file>

<file path=xl/sharedStrings.xml><?xml version="1.0" encoding="utf-8"?>
<sst xmlns="http://schemas.openxmlformats.org/spreadsheetml/2006/main" count="285" uniqueCount="160">
  <si>
    <t>Barnstable</t>
  </si>
  <si>
    <t>Bourne</t>
  </si>
  <si>
    <t>Brewster</t>
  </si>
  <si>
    <t>Eastham</t>
  </si>
  <si>
    <t>Falmouth</t>
  </si>
  <si>
    <t>Mashpee</t>
  </si>
  <si>
    <t>Orleans</t>
  </si>
  <si>
    <t>Provincetown</t>
  </si>
  <si>
    <t>Sandwich</t>
  </si>
  <si>
    <t>Truro</t>
  </si>
  <si>
    <t>Wellfleet</t>
  </si>
  <si>
    <t>Prepared  by the Cape Cod Commission</t>
  </si>
  <si>
    <t>Field Name</t>
  </si>
  <si>
    <t>Description</t>
  </si>
  <si>
    <t>Barnstable County</t>
  </si>
  <si>
    <t>Year</t>
  </si>
  <si>
    <t>Chatham</t>
  </si>
  <si>
    <t>Dennis</t>
  </si>
  <si>
    <t>Harwich</t>
  </si>
  <si>
    <t>Yarmouth</t>
  </si>
  <si>
    <t>Population</t>
  </si>
  <si>
    <t>Year-Round Population Data</t>
  </si>
  <si>
    <t>American Indian and Alaska Native</t>
  </si>
  <si>
    <t>American Indian and Alaska Native %</t>
  </si>
  <si>
    <t>Asian</t>
  </si>
  <si>
    <t>Black or African American</t>
  </si>
  <si>
    <t>Black or African American %</t>
  </si>
  <si>
    <t>Native Hawaiian or Other Pacific Islander</t>
  </si>
  <si>
    <t>Native Hawaiian or Other Pacific Islander %</t>
  </si>
  <si>
    <t>Some Other Race</t>
  </si>
  <si>
    <t>Some Other Race %</t>
  </si>
  <si>
    <t>Two or More Races</t>
  </si>
  <si>
    <t>Two or More Races %</t>
  </si>
  <si>
    <t>White</t>
  </si>
  <si>
    <t>White %</t>
  </si>
  <si>
    <t>Name of town or Barnstable County</t>
  </si>
  <si>
    <t>Total population of town or Barnstable County</t>
  </si>
  <si>
    <t>Number of residents identifying as American Indian and Alaska Native in town or Barnstable County</t>
  </si>
  <si>
    <t>Percentage of residents identifying as American Indian and Alaska Native in town or Barnstable County</t>
  </si>
  <si>
    <t>Number of residents identifying as Asian in town or Barnstable County</t>
  </si>
  <si>
    <t>Asian %</t>
  </si>
  <si>
    <t>Percentage of residents identifying as Asian in town or Barnstable County</t>
  </si>
  <si>
    <t>Number of residents identifying as Black or African American in town or Barnstable County</t>
  </si>
  <si>
    <t>Percentage of residents identifying as Black or African American in town or Barnstable County</t>
  </si>
  <si>
    <t>Number of residents identifying as Native Hawaiian or Other Pacific Islander in town or Barnstable County</t>
  </si>
  <si>
    <t>Percentage of residents identifying as Native Hawaiian or Other Pacific Islander in town or Barnstable County</t>
  </si>
  <si>
    <t>Number of residents identifying as Some Other Race in town or Barnstable County</t>
  </si>
  <si>
    <t>Percentage of residents identifying as Some Other Race in town or Barnstable County</t>
  </si>
  <si>
    <t>Number of residents identifying as Two or More Races in town or Barnstable County</t>
  </si>
  <si>
    <t>Percentage of residents identifying as Two or More Races in town or Barnstable County</t>
  </si>
  <si>
    <t>Number of residents identifying as White in town or Barnstable County</t>
  </si>
  <si>
    <t>Percentage of residents identifying as White in town or Barnstable County</t>
  </si>
  <si>
    <t>Median Age</t>
  </si>
  <si>
    <t>Under 25</t>
  </si>
  <si>
    <t>Over 65</t>
  </si>
  <si>
    <t>Median age of residents in town or Barnstable County</t>
  </si>
  <si>
    <t>Number of residents under the age of 25 in town or Barnstable County</t>
  </si>
  <si>
    <t>Number of residents over the age of 65 in town or Barnstable County</t>
  </si>
  <si>
    <t>Under 5 Years</t>
  </si>
  <si>
    <t>5 to 14 Years</t>
  </si>
  <si>
    <t>15 to 24 Years</t>
  </si>
  <si>
    <t>25 to 44 Years</t>
  </si>
  <si>
    <t>45 to 59 Years</t>
  </si>
  <si>
    <t>60 to 74 Years</t>
  </si>
  <si>
    <t>75 Years and Over</t>
  </si>
  <si>
    <t>Number of residents under the age of 5 in town or Barnstable County</t>
  </si>
  <si>
    <t>Number of residents between the ages of 5 and 14 in town or Barnstable County</t>
  </si>
  <si>
    <t>Number of residents between the ages of 15 and 24 in town or Barnstable County</t>
  </si>
  <si>
    <t>Number of residents between the ages of 25 and 44 in town or Barnstable County</t>
  </si>
  <si>
    <t>Number of residents between the ages of 45 and 59 in town or Barnstable County</t>
  </si>
  <si>
    <t>Number of residents between the ages of 60 and 74 in town or Barnstable County</t>
  </si>
  <si>
    <t>Number of residents aged 75 or over in town or Barnstable County</t>
  </si>
  <si>
    <t>English Only</t>
  </si>
  <si>
    <t>Spanish (English - Very Well)</t>
  </si>
  <si>
    <t>Other Indo-European Language (English - Very Well)</t>
  </si>
  <si>
    <t>Asian and Pacific Island Languages (English - Very Well)</t>
  </si>
  <si>
    <t>Other Languages (English - Very Well)</t>
  </si>
  <si>
    <t>Spanish (English - Less Well)</t>
  </si>
  <si>
    <t>Other Indo-European Language (English - Less Well)</t>
  </si>
  <si>
    <t>Asian and Pacific Island Languages (English - Less Well)</t>
  </si>
  <si>
    <t>Other Languages (English - Less Well)</t>
  </si>
  <si>
    <t>Population 25 and Older</t>
  </si>
  <si>
    <t>Number of residents in town or Barnstable County who identify as speaking English only</t>
  </si>
  <si>
    <t>Number of residents in town or Barnstable County who identify as speaking Spanish and speak English very well</t>
  </si>
  <si>
    <t>Number of residents in town or Barnstable County who identify as speaking another Indo-European language and speak English very well</t>
  </si>
  <si>
    <t>Number of residents in town or Barnstable County who identify as speaking an Asian or Pacific Island language and speak English very well</t>
  </si>
  <si>
    <t>Number of residents in town or Barnstable County who identify as speaking another language and speak English very well</t>
  </si>
  <si>
    <t>Number of residents in town or Barnstable County who identify as speaking Spanish and speak English less well</t>
  </si>
  <si>
    <t>Number of residents in town or Barnstable County who identify as speaking another language and speak English less well</t>
  </si>
  <si>
    <t>Number of residents in town or Barnstable County who identify as speaking an Asian or Pacific Island language and speak English less well</t>
  </si>
  <si>
    <t>Number of residents in town or Barnstable County who identify as speaking another Indo-European language and speak English less well</t>
  </si>
  <si>
    <t>Less than 9th Grade</t>
  </si>
  <si>
    <t>9th to 12th Grade, No Diploma</t>
  </si>
  <si>
    <t>High School Graduate</t>
  </si>
  <si>
    <t>Some College, No Degree</t>
  </si>
  <si>
    <t>Associate's Degree</t>
  </si>
  <si>
    <t>Bachelor's Degree</t>
  </si>
  <si>
    <t>Graduate or Professional Degree</t>
  </si>
  <si>
    <t>To see Tableau dashboard, visit https://datacapecod.org/pf/barnstable-county-year-round-population/</t>
  </si>
  <si>
    <t>End of Worksheet</t>
  </si>
  <si>
    <t>Last updated June 2026</t>
  </si>
  <si>
    <t>Geography</t>
  </si>
  <si>
    <t>Under 5 Years %</t>
  </si>
  <si>
    <t>5 to 14 Years %</t>
  </si>
  <si>
    <t>15 to 24 Years %</t>
  </si>
  <si>
    <t>25 to 44 Years %</t>
  </si>
  <si>
    <t>45 to 59 Years %</t>
  </si>
  <si>
    <t>60 to 74 Years %</t>
  </si>
  <si>
    <t>75 Years and Over %</t>
  </si>
  <si>
    <t>Percent of residents under the age of 5 in town or Barnstable County</t>
  </si>
  <si>
    <t>Percent of residents between the ages of 5 and 14 in town or Barnstable County</t>
  </si>
  <si>
    <t>Percent of residents between the ages of 15 and 24 in town or Barnstable County</t>
  </si>
  <si>
    <t>Percent of residents between the ages of 25 and 44 in town or Barnstable County</t>
  </si>
  <si>
    <t>Percent of residents between the ages of 45 and 59 in town or Barnstable County</t>
  </si>
  <si>
    <t>Percent of residents between the ages of 60 and 74 in town or Barnstable County</t>
  </si>
  <si>
    <t>Percent of residents aged 75 or over in town or Barnstable County</t>
  </si>
  <si>
    <t>English Only %</t>
  </si>
  <si>
    <t>Spanish (English - Very Well) %</t>
  </si>
  <si>
    <t>Other Indo-European Language (English - Very Well) %</t>
  </si>
  <si>
    <t>Asian and Pacific Island Languages (English - Very Well) %</t>
  </si>
  <si>
    <t>Other Languages (English - Very Well) %</t>
  </si>
  <si>
    <t>Spanish (English - Less Well) %</t>
  </si>
  <si>
    <t>Other Indo-European Language (English - Less Well) %</t>
  </si>
  <si>
    <t>Asian and Pacific Island Languages (English - Less Well) %</t>
  </si>
  <si>
    <t>Other Languages (English - Less Well) %</t>
  </si>
  <si>
    <t>Percent of residents in town or Barnstable County who identify as speaking English only</t>
  </si>
  <si>
    <t>Percent of residents in town or Barnstable County who identify as speaking Spanish and speak English very well</t>
  </si>
  <si>
    <t>Percent of residents in town or Barnstable County who identify as speaking another Indo-European language and speak English very well</t>
  </si>
  <si>
    <t>Percent of residents in town or Barnstable County who identify as speaking an Asian or Pacific Island language and speak English very well</t>
  </si>
  <si>
    <t>Percent of residents in town or Barnstable County who identify as speaking another language and speak English very well</t>
  </si>
  <si>
    <t>Percent of residents in town or Barnstable County who identify as speaking Spanish and speak English less well</t>
  </si>
  <si>
    <t>Percent of residents in town or Barnstable County who identify as speaking another Indo-European language and speak English less well</t>
  </si>
  <si>
    <t>Percent of residents in town or Barnstable County who identify as speaking an Asian or Pacific Island language and speak English less well</t>
  </si>
  <si>
    <t>Percent of residents in town or Barnstable County who identify as speaking another language and speak English less well</t>
  </si>
  <si>
    <t>Year of data</t>
  </si>
  <si>
    <t>Less than 9th Grade %</t>
  </si>
  <si>
    <t>9th to 12th Grade, No Diploma %</t>
  </si>
  <si>
    <t>High School Graduate %</t>
  </si>
  <si>
    <t>Some College, No Degree %</t>
  </si>
  <si>
    <t>Associate's Degree %</t>
  </si>
  <si>
    <t>Bachelor's Degree %</t>
  </si>
  <si>
    <t>Graduate or Professional Degree %</t>
  </si>
  <si>
    <t>Number of residents aged 25 or over in town or Barnstable County</t>
  </si>
  <si>
    <t>Number of residents with educational attainment of less than 9th grade in town or Barnstable County</t>
  </si>
  <si>
    <t>Percent of residents with educational attainment of less than 9th grade in town or Barnstable County</t>
  </si>
  <si>
    <t>Percent of residents with educational attainment of some high school with no diploma in town or Barnstable County</t>
  </si>
  <si>
    <t>Number of residents with educational attainment of some high school with no diploma in town or Barnstable County</t>
  </si>
  <si>
    <t>Number of residents with educational attainment of high school graduate in town or Barnstable County</t>
  </si>
  <si>
    <t>Percent of residents with educational attainment of high school graduate in town or Barnstable County</t>
  </si>
  <si>
    <t>Number of residents with educational attainment of some college but no degree in town or Barnstable County</t>
  </si>
  <si>
    <t>Percent of residents with educational attainment of some college but no degree in town or Barnstable County</t>
  </si>
  <si>
    <t>Number of residents with educational attainment of an Associate's degree in town or Barnstable County</t>
  </si>
  <si>
    <t>Number of residents with educational attainment of an Bachelor's degree in town or Barnstable County</t>
  </si>
  <si>
    <t>Percent of residents with educational attainment of an Associate's degree in town or Barnstable County</t>
  </si>
  <si>
    <t>Percent of residents with educational attainment of an Bachelor's degree in town or Barnstable County</t>
  </si>
  <si>
    <t>Number of residents with educational attainment of a Graduate or Professional degree in town or Barnstable County</t>
  </si>
  <si>
    <t>Percent of residents with educational attainment of a Graduate or Professional degree in town or Barnstable County</t>
  </si>
  <si>
    <t>Population 5 Years and Older</t>
  </si>
  <si>
    <t>Number of residents in town or Barnstable County aged 5 years or older</t>
  </si>
  <si>
    <t>Data sources: American Community Survey 2024 5-Year Estimates Tables DP05, S1601, S1501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</si>
</sst>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8" x14ac:knownFonts="1">
    <font>
      <sz val="11"/>
      <color theme="1"/>
      <name val="Aptos Narrow"/>
      <family val="2"/>
      <scheme val="minor"/>
    </font>
    <font>
      <b/>
      <sz val="12"/>
      <name val="Calibri"/>
      <family val="2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ck">
        <color theme="4"/>
      </bottom>
      <diagonal/>
    </border>
  </borders>
  <cellStyleXfs count="4">
    <xf numFmtId="0" fontId="0" fillId="0" borderId="0"/>
    <xf numFmtId="0" fontId="1" fillId="2" borderId="1">
      <alignment horizontal="left"/>
    </xf>
    <xf numFmtId="0" fontId="4" fillId="0" borderId="2" applyNumberFormat="0" applyFill="0" applyAlignment="0" applyProtection="0"/>
    <xf numFmtId="9" fontId="7" fillId="0" borderId="0" applyFont="0" applyFill="0" applyBorder="0" applyAlignment="0" applyProtection="0"/>
  </cellStyleXfs>
  <cellXfs count="17">
    <xf numFmtId="0" fontId="0" fillId="0" borderId="0" xfId="0"/>
    <xf numFmtId="3" fontId="0" fillId="0" borderId="0" xfId="0" applyNumberFormat="1"/>
    <xf numFmtId="0" fontId="2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wrapText="1"/>
    </xf>
    <xf numFmtId="0" fontId="5" fillId="0" borderId="2" xfId="2" applyFont="1"/>
    <xf numFmtId="0" fontId="5" fillId="0" borderId="2" xfId="2" applyFont="1" applyAlignment="1">
      <alignment wrapText="1"/>
    </xf>
    <xf numFmtId="165" fontId="5" fillId="0" borderId="2" xfId="2" applyNumberFormat="1" applyFont="1" applyAlignment="1">
      <alignment wrapText="1"/>
    </xf>
    <xf numFmtId="3" fontId="5" fillId="0" borderId="2" xfId="2" applyNumberFormat="1" applyFont="1" applyAlignment="1">
      <alignment wrapText="1"/>
    </xf>
    <xf numFmtId="164" fontId="0" fillId="0" borderId="0" xfId="3" applyNumberFormat="1" applyFont="1"/>
    <xf numFmtId="3" fontId="5" fillId="0" borderId="2" xfId="2" applyNumberFormat="1" applyFont="1" applyFill="1" applyAlignment="1">
      <alignment wrapText="1"/>
    </xf>
    <xf numFmtId="0" fontId="6" fillId="0" borderId="2" xfId="2" applyFont="1" applyAlignment="1">
      <alignment wrapText="1"/>
    </xf>
    <xf numFmtId="165" fontId="6" fillId="0" borderId="2" xfId="2" applyNumberFormat="1" applyFont="1" applyAlignment="1">
      <alignment wrapText="1"/>
    </xf>
    <xf numFmtId="3" fontId="6" fillId="0" borderId="2" xfId="2" applyNumberFormat="1" applyFont="1" applyAlignment="1">
      <alignment wrapText="1"/>
    </xf>
    <xf numFmtId="0" fontId="6" fillId="0" borderId="2" xfId="2" applyFont="1" applyFill="1" applyAlignment="1">
      <alignment wrapText="1"/>
    </xf>
    <xf numFmtId="164" fontId="5" fillId="0" borderId="2" xfId="2" applyNumberFormat="1" applyFont="1" applyAlignment="1">
      <alignment wrapText="1"/>
    </xf>
  </cellXfs>
  <cellStyles count="4">
    <cellStyle name="Heading 1" xfId="2" builtinId="16"/>
    <cellStyle name="Normal" xfId="0" builtinId="0"/>
    <cellStyle name="Percent" xfId="3" builtinId="5"/>
    <cellStyle name="STYLE0" xfId="1" xr:uid="{F2C98CA2-8FE1-455A-999D-B1DD635ADD62}"/>
  </cellStyles>
  <dxfs count="134">
    <dxf>
      <numFmt numFmtId="3" formatCode="#,##0"/>
    </dxf>
    <dxf>
      <numFmt numFmtId="164" formatCode="0.0%"/>
    </dxf>
    <dxf>
      <numFmt numFmtId="3" formatCode="#,##0"/>
    </dxf>
    <dxf>
      <numFmt numFmtId="3" formatCode="#,##0"/>
    </dxf>
    <dxf>
      <numFmt numFmtId="3" formatCode="#,##0"/>
    </dxf>
    <dxf>
      <numFmt numFmtId="164" formatCode="0.0%"/>
    </dxf>
    <dxf>
      <numFmt numFmtId="3" formatCode="#,##0"/>
    </dxf>
    <dxf>
      <numFmt numFmtId="3" formatCode="#,##0"/>
    </dxf>
    <dxf>
      <numFmt numFmtId="3" formatCode="#,##0"/>
    </dxf>
    <dxf>
      <numFmt numFmtId="164" formatCode="0.0%"/>
    </dxf>
    <dxf>
      <numFmt numFmtId="3" formatCode="#,##0"/>
    </dxf>
    <dxf>
      <numFmt numFmtId="3" formatCode="#,##0"/>
    </dxf>
    <dxf>
      <numFmt numFmtId="3" formatCode="#,##0"/>
    </dxf>
    <dxf>
      <numFmt numFmtId="164" formatCode="0.0%"/>
    </dxf>
    <dxf>
      <numFmt numFmtId="3" formatCode="#,##0"/>
    </dxf>
    <dxf>
      <numFmt numFmtId="3" formatCode="#,##0"/>
    </dxf>
    <dxf>
      <numFmt numFmtId="3" formatCode="#,##0"/>
    </dxf>
    <dxf>
      <numFmt numFmtId="164" formatCode="0.0%"/>
    </dxf>
    <dxf>
      <numFmt numFmtId="3" formatCode="#,##0"/>
    </dxf>
    <dxf>
      <numFmt numFmtId="3" formatCode="#,##0"/>
    </dxf>
    <dxf>
      <numFmt numFmtId="3" formatCode="#,##0"/>
    </dxf>
    <dxf>
      <numFmt numFmtId="164" formatCode="0.0%"/>
    </dxf>
    <dxf>
      <numFmt numFmtId="3" formatCode="#,##0"/>
    </dxf>
    <dxf>
      <numFmt numFmtId="3" formatCode="#,##0"/>
    </dxf>
    <dxf>
      <numFmt numFmtId="3" formatCode="#,##0"/>
    </dxf>
    <dxf>
      <numFmt numFmtId="164" formatCode="0.0%"/>
    </dxf>
    <dxf>
      <numFmt numFmtId="3" formatCode="#,##0"/>
    </dxf>
    <dxf>
      <numFmt numFmtId="3" formatCode="#,##0"/>
    </dxf>
    <dxf>
      <numFmt numFmtId="3" formatCode="#,##0"/>
    </dxf>
    <dxf>
      <numFmt numFmtId="164" formatCode="0.0%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font>
        <strike val="0"/>
        <outline val="0"/>
        <shadow val="0"/>
        <u val="none"/>
        <vertAlign val="baseline"/>
        <sz val="11"/>
        <color theme="3"/>
        <name val="Aptos Narrow"/>
        <family val="2"/>
        <scheme val="minor"/>
      </font>
      <alignment horizontal="general" vertical="bottom" textRotation="0" wrapText="1" indent="0" justifyLastLine="0" shrinkToFit="0" readingOrder="0"/>
    </dxf>
    <dxf>
      <numFmt numFmtId="164" formatCode="0.0%"/>
    </dxf>
    <dxf>
      <numFmt numFmtId="3" formatCode="#,##0"/>
    </dxf>
    <dxf>
      <numFmt numFmtId="3" formatCode="#,##0"/>
    </dxf>
    <dxf>
      <numFmt numFmtId="3" formatCode="#,##0"/>
    </dxf>
    <dxf>
      <numFmt numFmtId="164" formatCode="0.0%"/>
    </dxf>
    <dxf>
      <numFmt numFmtId="3" formatCode="#,##0"/>
    </dxf>
    <dxf>
      <numFmt numFmtId="3" formatCode="#,##0"/>
    </dxf>
    <dxf>
      <numFmt numFmtId="3" formatCode="#,##0"/>
    </dxf>
    <dxf>
      <numFmt numFmtId="164" formatCode="0.0%"/>
    </dxf>
    <dxf>
      <numFmt numFmtId="3" formatCode="#,##0"/>
    </dxf>
    <dxf>
      <numFmt numFmtId="3" formatCode="#,##0"/>
    </dxf>
    <dxf>
      <numFmt numFmtId="3" formatCode="#,##0"/>
    </dxf>
    <dxf>
      <numFmt numFmtId="164" formatCode="0.0%"/>
    </dxf>
    <dxf>
      <numFmt numFmtId="3" formatCode="#,##0"/>
    </dxf>
    <dxf>
      <numFmt numFmtId="3" formatCode="#,##0"/>
    </dxf>
    <dxf>
      <numFmt numFmtId="3" formatCode="#,##0"/>
    </dxf>
    <dxf>
      <numFmt numFmtId="164" formatCode="0.0%"/>
    </dxf>
    <dxf>
      <numFmt numFmtId="3" formatCode="#,##0"/>
    </dxf>
    <dxf>
      <numFmt numFmtId="3" formatCode="#,##0"/>
    </dxf>
    <dxf>
      <numFmt numFmtId="3" formatCode="#,##0"/>
    </dxf>
    <dxf>
      <numFmt numFmtId="164" formatCode="0.0%"/>
    </dxf>
    <dxf>
      <numFmt numFmtId="3" formatCode="#,##0"/>
    </dxf>
    <dxf>
      <numFmt numFmtId="3" formatCode="#,##0"/>
    </dxf>
    <dxf>
      <numFmt numFmtId="3" formatCode="#,##0"/>
    </dxf>
    <dxf>
      <numFmt numFmtId="164" formatCode="0.0%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font>
        <strike val="0"/>
        <outline val="0"/>
        <shadow val="0"/>
        <u val="none"/>
        <vertAlign val="baseline"/>
        <sz val="11"/>
        <color theme="3"/>
        <name val="Aptos Narrow"/>
        <family val="2"/>
        <scheme val="minor"/>
      </font>
      <alignment horizontal="general" vertical="bottom" textRotation="0" wrapText="1" indent="0" justifyLastLine="0" shrinkToFit="0" readingOrder="0"/>
    </dxf>
    <dxf>
      <numFmt numFmtId="164" formatCode="0.0%"/>
    </dxf>
    <dxf>
      <numFmt numFmtId="3" formatCode="#,##0"/>
    </dxf>
    <dxf>
      <numFmt numFmtId="3" formatCode="#,##0"/>
    </dxf>
    <dxf>
      <numFmt numFmtId="3" formatCode="#,##0"/>
    </dxf>
    <dxf>
      <numFmt numFmtId="164" formatCode="0.0%"/>
    </dxf>
    <dxf>
      <numFmt numFmtId="3" formatCode="#,##0"/>
    </dxf>
    <dxf>
      <numFmt numFmtId="3" formatCode="#,##0"/>
    </dxf>
    <dxf>
      <numFmt numFmtId="3" formatCode="#,##0"/>
    </dxf>
    <dxf>
      <numFmt numFmtId="164" formatCode="0.0%"/>
    </dxf>
    <dxf>
      <numFmt numFmtId="3" formatCode="#,##0"/>
    </dxf>
    <dxf>
      <numFmt numFmtId="3" formatCode="#,##0"/>
    </dxf>
    <dxf>
      <numFmt numFmtId="3" formatCode="#,##0"/>
    </dxf>
    <dxf>
      <numFmt numFmtId="164" formatCode="0.0%"/>
    </dxf>
    <dxf>
      <numFmt numFmtId="3" formatCode="#,##0"/>
    </dxf>
    <dxf>
      <numFmt numFmtId="3" formatCode="#,##0"/>
    </dxf>
    <dxf>
      <numFmt numFmtId="3" formatCode="#,##0"/>
    </dxf>
    <dxf>
      <numFmt numFmtId="164" formatCode="0.0%"/>
    </dxf>
    <dxf>
      <numFmt numFmtId="3" formatCode="#,##0"/>
    </dxf>
    <dxf>
      <numFmt numFmtId="3" formatCode="#,##0"/>
    </dxf>
    <dxf>
      <numFmt numFmtId="3" formatCode="#,##0"/>
    </dxf>
    <dxf>
      <numFmt numFmtId="164" formatCode="0.0%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165" formatCode="#,##0.0"/>
    </dxf>
    <dxf>
      <numFmt numFmtId="165" formatCode="#,##0.0"/>
    </dxf>
    <dxf>
      <numFmt numFmtId="3" formatCode="#,##0"/>
    </dxf>
    <dxf>
      <numFmt numFmtId="3" formatCode="#,##0"/>
    </dxf>
    <dxf>
      <font>
        <strike val="0"/>
        <outline val="0"/>
        <shadow val="0"/>
        <u val="none"/>
        <vertAlign val="baseline"/>
        <sz val="12"/>
        <color theme="3"/>
        <name val="Aptos Narrow"/>
        <family val="2"/>
        <scheme val="minor"/>
      </font>
    </dxf>
    <dxf>
      <numFmt numFmtId="164" formatCode="0.0%"/>
    </dxf>
    <dxf>
      <numFmt numFmtId="164" formatCode="0.0%"/>
    </dxf>
    <dxf>
      <numFmt numFmtId="3" formatCode="#,##0"/>
    </dxf>
    <dxf>
      <numFmt numFmtId="3" formatCode="#,##0"/>
    </dxf>
    <dxf>
      <numFmt numFmtId="164" formatCode="0.0%"/>
    </dxf>
    <dxf>
      <numFmt numFmtId="164" formatCode="0.0%"/>
    </dxf>
    <dxf>
      <numFmt numFmtId="3" formatCode="#,##0"/>
    </dxf>
    <dxf>
      <numFmt numFmtId="3" formatCode="#,##0"/>
    </dxf>
    <dxf>
      <numFmt numFmtId="164" formatCode="0.0%"/>
    </dxf>
    <dxf>
      <numFmt numFmtId="164" formatCode="0.0%"/>
    </dxf>
    <dxf>
      <numFmt numFmtId="3" formatCode="#,##0"/>
    </dxf>
    <dxf>
      <numFmt numFmtId="3" formatCode="#,##0"/>
    </dxf>
    <dxf>
      <numFmt numFmtId="164" formatCode="0.0%"/>
    </dxf>
    <dxf>
      <numFmt numFmtId="164" formatCode="0.0%"/>
    </dxf>
    <dxf>
      <numFmt numFmtId="3" formatCode="#,##0"/>
    </dxf>
    <dxf>
      <numFmt numFmtId="3" formatCode="#,##0"/>
    </dxf>
    <dxf>
      <numFmt numFmtId="164" formatCode="0.0%"/>
    </dxf>
    <dxf>
      <numFmt numFmtId="164" formatCode="0.0%"/>
    </dxf>
    <dxf>
      <numFmt numFmtId="164" formatCode="0.0%"/>
    </dxf>
    <dxf>
      <numFmt numFmtId="164" formatCode="0.0%"/>
    </dxf>
    <dxf>
      <numFmt numFmtId="164" formatCode="0.0%"/>
    </dxf>
    <dxf>
      <numFmt numFmtId="164" formatCode="0.0%"/>
    </dxf>
    <dxf>
      <numFmt numFmtId="3" formatCode="#,##0"/>
    </dxf>
    <dxf>
      <numFmt numFmtId="3" formatCode="#,##0"/>
    </dxf>
    <dxf>
      <font>
        <strike val="0"/>
        <outline val="0"/>
        <shadow val="0"/>
        <u val="none"/>
        <vertAlign val="baseline"/>
        <sz val="11"/>
        <color theme="3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CCB9211-14DF-492B-B421-9B627B625415}" name="Table3" displayName="Table3" ref="A1:Q17" totalsRowShown="0" headerRowDxfId="133" headerRowCellStyle="Heading 1">
  <autoFilter ref="A1:Q17" xr:uid="{7CCB9211-14DF-492B-B421-9B627B625415}"/>
  <tableColumns count="17">
    <tableColumn id="1" xr3:uid="{9FF25FA9-102B-4618-A2DB-7AB7056E0963}" name="Geography"/>
    <tableColumn id="37" xr3:uid="{9609FEE4-6BB5-4063-9986-C099864EFB8C}" name="Year"/>
    <tableColumn id="8" xr3:uid="{D8B6F9DF-299E-40B1-9F41-B78B00F81655}" name="Population" dataDxfId="132" totalsRowDxfId="131"/>
    <tableColumn id="2" xr3:uid="{3A182638-88A2-4806-8FA3-3E11B26949C1}" name="American Indian and Alaska Native"/>
    <tableColumn id="3" xr3:uid="{8B85CF07-D7EA-4838-AAD6-584F095828CF}" name="American Indian and Alaska Native %" dataDxfId="130" totalsRowDxfId="129"/>
    <tableColumn id="4" xr3:uid="{8F2BED3D-930A-4B42-BEB7-040FAC681DD2}" name="Asian"/>
    <tableColumn id="5" xr3:uid="{608A98FC-28B7-4324-9EDB-A1CB299CB97D}" name="Asian %" dataDxfId="128" totalsRowDxfId="127"/>
    <tableColumn id="6" xr3:uid="{5B8C117A-6984-41E7-B8C9-837534DC2483}" name="Black or African American"/>
    <tableColumn id="7" xr3:uid="{0B96674E-E3A9-44BA-A6AB-313241D5A8D8}" name="Black or African American %" dataDxfId="126" totalsRowDxfId="125"/>
    <tableColumn id="9" xr3:uid="{970CA1A7-6A1C-4C87-8CCD-993EA7445211}" name="Native Hawaiian or Other Pacific Islander" dataDxfId="124" totalsRowDxfId="123"/>
    <tableColumn id="10" xr3:uid="{369BCE56-D7A6-4173-A85A-24B891C85438}" name="Native Hawaiian or Other Pacific Islander %" dataDxfId="122" totalsRowDxfId="121"/>
    <tableColumn id="11" xr3:uid="{B56C71FD-DB73-418C-A1F9-639E51F37658}" name="Some Other Race" dataDxfId="120" totalsRowDxfId="119"/>
    <tableColumn id="12" xr3:uid="{BD344E25-3E0A-4559-98ED-465CB8C57971}" name="Some Other Race %" dataDxfId="118" totalsRowDxfId="117"/>
    <tableColumn id="13" xr3:uid="{E3434EEC-3087-4FA1-B7DA-09594FA67440}" name="Two or More Races" dataDxfId="116" totalsRowDxfId="115"/>
    <tableColumn id="14" xr3:uid="{673E75BD-0EDF-451F-A264-CB3BEEF660B3}" name="Two or More Races %" dataDxfId="114" totalsRowDxfId="113"/>
    <tableColumn id="15" xr3:uid="{A2D172F1-A368-4508-A1A4-97AEE13F3CB1}" name="White" dataDxfId="112" totalsRowDxfId="111"/>
    <tableColumn id="16" xr3:uid="{4F696875-BF45-4E9E-BED6-2A19BAE17F94}" name="White %" dataDxfId="110" totalsRowDxfId="109"/>
  </tableColumns>
  <tableStyleInfo name="TableStyleLight2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5D242F-FC4C-479C-9C9B-488D009E74DA}" name="Table32" displayName="Table32" ref="A1:T17" totalsRowShown="0" headerRowDxfId="108" headerRowCellStyle="Heading 1">
  <autoFilter ref="A1:T17" xr:uid="{7CCB9211-14DF-492B-B421-9B627B625415}"/>
  <tableColumns count="20">
    <tableColumn id="1" xr3:uid="{C8F02150-0CBF-49A9-BCBE-F519E5A7FB69}" name="Geography"/>
    <tableColumn id="37" xr3:uid="{56F0D8A2-F42F-4EAB-AD56-28E2960137A8}" name="Year"/>
    <tableColumn id="8" xr3:uid="{4B486899-4FE8-4116-AC2D-139A1198FA27}" name="Population" dataDxfId="107" totalsRowDxfId="106"/>
    <tableColumn id="19" xr3:uid="{1EE448F7-25A2-4B95-A935-346AA20D6170}" name="Median Age" dataDxfId="105" totalsRowDxfId="104"/>
    <tableColumn id="20" xr3:uid="{516CA70C-C466-423A-A88D-34B9994F7041}" name="Under 25" dataDxfId="103" totalsRowDxfId="102"/>
    <tableColumn id="21" xr3:uid="{652641FC-D49F-4E38-99EB-26690EF4C3E0}" name="Over 65" dataDxfId="101" totalsRowDxfId="100"/>
    <tableColumn id="22" xr3:uid="{EC20EEC2-4748-4064-96D4-7B77ADEEC604}" name="Under 5 Years" dataDxfId="99" totalsRowDxfId="98"/>
    <tableColumn id="2" xr3:uid="{A13281C9-0CE6-4507-96A5-ADC415C0907A}" name="Under 5 Years %" dataDxfId="97" totalsRowDxfId="96"/>
    <tableColumn id="23" xr3:uid="{AB45ECF1-C195-46EB-A2BB-2DC797B9242F}" name="5 to 14 Years" dataDxfId="95" totalsRowDxfId="94"/>
    <tableColumn id="3" xr3:uid="{35FB3305-6BA0-4334-BF35-CAA91F325668}" name="5 to 14 Years %" dataDxfId="93" totalsRowDxfId="92"/>
    <tableColumn id="24" xr3:uid="{819D500A-E39A-48DA-BDC7-EEFF72E3070D}" name="15 to 24 Years" dataDxfId="91" totalsRowDxfId="90"/>
    <tableColumn id="4" xr3:uid="{860ECB4E-5669-4662-AFD4-878A21D2AC1C}" name="15 to 24 Years %" dataDxfId="89" totalsRowDxfId="88"/>
    <tableColumn id="25" xr3:uid="{B562859C-7AA1-486C-A625-D8EAE728F571}" name="25 to 44 Years" dataDxfId="87" totalsRowDxfId="86"/>
    <tableColumn id="5" xr3:uid="{B53C858A-9255-4933-928F-07899CE6BCA8}" name="25 to 44 Years %" dataDxfId="85" totalsRowDxfId="84"/>
    <tableColumn id="26" xr3:uid="{8A50AB60-15B9-4507-8513-84DAEBF74334}" name="45 to 59 Years" dataDxfId="83" totalsRowDxfId="82"/>
    <tableColumn id="6" xr3:uid="{E72C27A5-4898-4F6D-8F1A-687D3F21C1FC}" name="45 to 59 Years %" dataDxfId="81" totalsRowDxfId="80"/>
    <tableColumn id="27" xr3:uid="{F9051AAE-A27F-4E18-9152-52C48D96634C}" name="60 to 74 Years" dataDxfId="79" totalsRowDxfId="78"/>
    <tableColumn id="7" xr3:uid="{2BF80680-ABB3-4FA0-BB34-948292BC6B95}" name="60 to 74 Years %" dataDxfId="77" totalsRowDxfId="76"/>
    <tableColumn id="28" xr3:uid="{F386385D-D851-434F-AC0B-85993093C240}" name="75 Years and Over" dataDxfId="75" totalsRowDxfId="74"/>
    <tableColumn id="9" xr3:uid="{906E217D-28BE-402A-90C7-381EB821EC54}" name="75 Years and Over %" dataDxfId="73"/>
  </tableColumns>
  <tableStyleInfo name="TableStyleLight2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40A59CA-DD44-4C03-BB6C-928C15D9038E}" name="Table3235" displayName="Table3235" ref="A1:R17" totalsRowShown="0" headerRowDxfId="72" headerRowCellStyle="Heading 1">
  <autoFilter ref="A1:R17" xr:uid="{7CCB9211-14DF-492B-B421-9B627B625415}"/>
  <tableColumns count="18">
    <tableColumn id="1" xr3:uid="{276BC8F9-C9F7-45C4-A81F-A65AE9AFAD1B}" name="Geography"/>
    <tableColumn id="37" xr3:uid="{9349939A-A0EC-4A2B-82C9-4DBA3EE4548E}" name="Year"/>
    <tableColumn id="8" xr3:uid="{DF9444A0-9CF0-46C0-8C91-B3FCC4B8CED5}" name="Population" dataDxfId="71" totalsRowDxfId="70"/>
    <tableColumn id="38" xr3:uid="{A0F544BE-79A5-4013-8084-0502007FAC15}" name="Population 25 and Older" dataDxfId="69" totalsRowDxfId="68"/>
    <tableColumn id="39" xr3:uid="{18D49A37-187C-4943-B062-D948B2D12573}" name="Less than 9th Grade" dataDxfId="67" totalsRowDxfId="66"/>
    <tableColumn id="2" xr3:uid="{96E6ECB0-76A6-40B2-BD88-8F839E67F6F4}" name="Less than 9th Grade %" dataDxfId="65" totalsRowDxfId="64">
      <calculatedColumnFormula>Table3235[[#This Row],[Less than 9th Grade]]/Table3235[[#This Row],[Population 25 and Older]]</calculatedColumnFormula>
    </tableColumn>
    <tableColumn id="40" xr3:uid="{C99D0005-DF7D-41D9-B6E4-2FF68DAB7B0B}" name="9th to 12th Grade, No Diploma" dataDxfId="63" totalsRowDxfId="62"/>
    <tableColumn id="3" xr3:uid="{57CE84ED-B012-4110-A270-A0B5FF0D6318}" name="9th to 12th Grade, No Diploma %" dataDxfId="61" totalsRowDxfId="60">
      <calculatedColumnFormula>Table3235[[#This Row],[9th to 12th Grade, No Diploma]]/Table3235[[#This Row],[Population 25 and Older]]</calculatedColumnFormula>
    </tableColumn>
    <tableColumn id="41" xr3:uid="{C5244B62-6728-407E-8D6A-8B463C07923D}" name="High School Graduate" dataDxfId="59" totalsRowDxfId="58"/>
    <tableColumn id="4" xr3:uid="{021DE46E-01A8-45F3-90EF-20E338755296}" name="High School Graduate %" dataDxfId="57" totalsRowDxfId="56">
      <calculatedColumnFormula>Table3235[[#This Row],[High School Graduate]]/Table3235[[#This Row],[Population 25 and Older]]</calculatedColumnFormula>
    </tableColumn>
    <tableColumn id="42" xr3:uid="{E1FE2A7E-865C-415C-A219-6E00021E2009}" name="Some College, No Degree" dataDxfId="55" totalsRowDxfId="54"/>
    <tableColumn id="5" xr3:uid="{AA0159F6-E2DC-44C0-835D-6BA977ACD150}" name="Some College, No Degree %" dataDxfId="53" totalsRowDxfId="52">
      <calculatedColumnFormula>Table3235[[#This Row],[Some College, No Degree]]/Table3235[[#This Row],[Population 25 and Older]]</calculatedColumnFormula>
    </tableColumn>
    <tableColumn id="43" xr3:uid="{7755D179-D17B-4BAD-814E-954B12DC77C4}" name="Associate's Degree" dataDxfId="51" totalsRowDxfId="50"/>
    <tableColumn id="6" xr3:uid="{9697E297-7AEF-4FF4-BB0A-C3AD1D0D1C0C}" name="Associate's Degree %" dataDxfId="49" totalsRowDxfId="48">
      <calculatedColumnFormula>Table3235[[#This Row],[Associate''s Degree]]/Table3235[[#This Row],[Population 25 and Older]]</calculatedColumnFormula>
    </tableColumn>
    <tableColumn id="44" xr3:uid="{FC2B2A74-7E88-4304-9BAE-591ECB2E177F}" name="Bachelor's Degree" dataDxfId="47" totalsRowDxfId="46"/>
    <tableColumn id="7" xr3:uid="{5F1CB8D5-7443-4E3C-A1EA-AF3FF1B36E3E}" name="Bachelor's Degree %" dataDxfId="45" totalsRowDxfId="44">
      <calculatedColumnFormula>Table3235[[#This Row],[Bachelor''s Degree]]/Table3235[[#This Row],[Population 25 and Older]]</calculatedColumnFormula>
    </tableColumn>
    <tableColumn id="45" xr3:uid="{3744B943-7EB9-4DD5-90DB-3F3D763F6961}" name="Graduate or Professional Degree" dataDxfId="43" totalsRowDxfId="42"/>
    <tableColumn id="9" xr3:uid="{8CFB8DF3-4A6F-41AD-BF66-C2430B3F3B3C}" name="Graduate or Professional Degree %" dataDxfId="41">
      <calculatedColumnFormula>Table3235[[#This Row],[Graduate or Professional Degree]]/Table3235[[#This Row],[Population 25 and Older]]</calculatedColumnFormula>
    </tableColumn>
  </tableColumns>
  <tableStyleInfo name="TableStyleLight2" showFirstColumn="1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D33D962-E31F-462C-B282-491FA4801B67}" name="Table323" displayName="Table323" ref="A1:V17" totalsRowShown="0" headerRowDxfId="40" headerRowCellStyle="Heading 1">
  <autoFilter ref="A1:V17" xr:uid="{7CCB9211-14DF-492B-B421-9B627B625415}"/>
  <tableColumns count="22">
    <tableColumn id="1" xr3:uid="{42B05096-112F-41DA-BC97-FB0DDBB82E60}" name="Geography"/>
    <tableColumn id="37" xr3:uid="{5730EC7D-5132-4117-BA9E-6390DC362322}" name="Year"/>
    <tableColumn id="8" xr3:uid="{E3EAA872-C2C5-4F27-A35F-E742287FB757}" name="Population" dataDxfId="39" totalsRowDxfId="38"/>
    <tableColumn id="12" xr3:uid="{C352AB7F-4638-4411-9723-F354252DDF4D}" name="Population 5 Years and Older" dataDxfId="37" totalsRowDxfId="36"/>
    <tableColumn id="19" xr3:uid="{3EE50C1E-6196-476C-B7DF-30AA23967256}" name="English Only" dataDxfId="35" totalsRowDxfId="34"/>
    <tableColumn id="2" xr3:uid="{B3CB96C3-7987-4FCA-B44B-0C0ABB615F1F}" name="English Only %" dataDxfId="33" totalsRowDxfId="32"/>
    <tableColumn id="29" xr3:uid="{31ABA8BE-EEF7-4333-AD0B-775E7F6A37A7}" name="Spanish (English - Very Well)" dataDxfId="31" totalsRowDxfId="30"/>
    <tableColumn id="3" xr3:uid="{496309B1-1832-4A99-9958-A82650CB4A5F}" name="Spanish (English - Very Well) %" dataDxfId="29" totalsRowDxfId="28"/>
    <tableColumn id="33" xr3:uid="{007FFC76-70FA-40A7-A2E4-1B3D9C9D996D}" name="Spanish (English - Less Well)" dataDxfId="27" totalsRowDxfId="26" dataCellStyle="Percent"/>
    <tableColumn id="7" xr3:uid="{DA654151-BAFC-4672-B953-9557A2725D67}" name="Spanish (English - Less Well) %" dataDxfId="25" totalsRowDxfId="24" dataCellStyle="Percent"/>
    <tableColumn id="32" xr3:uid="{B2F0C0BE-C98B-4262-B283-031447139EF1}" name="Other Languages (English - Very Well)" dataDxfId="23" totalsRowDxfId="22" dataCellStyle="Percent"/>
    <tableColumn id="6" xr3:uid="{BB70BBBF-35A1-43B2-8DA3-A055293CD581}" name="Other Languages (English - Very Well) %" dataDxfId="21" totalsRowDxfId="20" dataCellStyle="Percent"/>
    <tableColumn id="36" xr3:uid="{1100B2C9-6F45-4D73-B79B-F1AA92F1F07E}" name="Other Languages (English - Less Well)" dataDxfId="19" totalsRowDxfId="18" dataCellStyle="Percent"/>
    <tableColumn id="11" xr3:uid="{33C76C78-897C-4256-ABDD-F232B696C3BD}" name="Other Languages (English - Less Well) %" dataDxfId="17" totalsRowDxfId="16" dataCellStyle="Percent"/>
    <tableColumn id="30" xr3:uid="{24C4DFDF-2060-4DFC-9F65-8737C0A861B1}" name="Other Indo-European Language (English - Very Well)" dataDxfId="15" totalsRowDxfId="14"/>
    <tableColumn id="4" xr3:uid="{3D26D858-4B1D-4051-9DFE-24ADFB8CB121}" name="Other Indo-European Language (English - Very Well) %" dataDxfId="13" totalsRowDxfId="12"/>
    <tableColumn id="34" xr3:uid="{3AE09C97-EFF7-45B8-A052-3AA23BA4A7BF}" name="Other Indo-European Language (English - Less Well)" dataDxfId="11" totalsRowDxfId="10" dataCellStyle="Percent"/>
    <tableColumn id="9" xr3:uid="{36DA0847-EA64-4464-B25D-AB31A1EE976A}" name="Other Indo-European Language (English - Less Well) %" dataDxfId="9" totalsRowDxfId="8" dataCellStyle="Percent"/>
    <tableColumn id="31" xr3:uid="{802E4C29-F1FE-4814-83A8-525CC49DBEE5}" name="Asian and Pacific Island Languages (English - Very Well)" dataDxfId="7" totalsRowDxfId="6"/>
    <tableColumn id="5" xr3:uid="{0784B28B-1660-4465-92F1-74910850C0CD}" name="Asian and Pacific Island Languages (English - Very Well) %" dataDxfId="5" totalsRowDxfId="4"/>
    <tableColumn id="35" xr3:uid="{815237CB-8618-4D2A-B2A7-173DC09F4C60}" name="Asian and Pacific Island Languages (English - Less Well)" dataDxfId="3" totalsRowDxfId="2"/>
    <tableColumn id="10" xr3:uid="{B04C3875-2B9D-4EAE-9E18-2AE56C9F0860}" name="Asian and Pacific Island Languages (English - Less Well) %" dataDxfId="1" totalsRowDxfId="0"/>
  </tableColumns>
  <tableStyleInfo name="TableStyleLight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BB136-A224-4DE0-B5B6-F166218C6216}">
  <sheetPr codeName="Sheet1"/>
  <dimension ref="A1:A5"/>
  <sheetViews>
    <sheetView tabSelected="1" workbookViewId="0"/>
  </sheetViews>
  <sheetFormatPr defaultRowHeight="15" x14ac:dyDescent="0.25"/>
  <sheetData>
    <row r="1" spans="1:1" x14ac:dyDescent="0.25">
      <c r="A1" s="2" t="s">
        <v>21</v>
      </c>
    </row>
    <row r="2" spans="1:1" x14ac:dyDescent="0.25">
      <c r="A2" t="s">
        <v>11</v>
      </c>
    </row>
    <row r="3" spans="1:1" x14ac:dyDescent="0.25">
      <c r="A3" t="s">
        <v>98</v>
      </c>
    </row>
    <row r="4" spans="1:1" x14ac:dyDescent="0.25">
      <c r="A4" t="s">
        <v>100</v>
      </c>
    </row>
    <row r="5" spans="1:1" x14ac:dyDescent="0.25">
      <c r="A5" t="s">
        <v>159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1E2B2-ACC8-4ED7-8E5E-94C5B37F7BBF}">
  <sheetPr codeName="Sheet2"/>
  <dimension ref="A1:B69"/>
  <sheetViews>
    <sheetView workbookViewId="0"/>
  </sheetViews>
  <sheetFormatPr defaultRowHeight="15" x14ac:dyDescent="0.25"/>
  <cols>
    <col min="1" max="1" width="38.5703125" customWidth="1"/>
  </cols>
  <sheetData>
    <row r="1" spans="1:2" x14ac:dyDescent="0.25">
      <c r="A1" s="2" t="s">
        <v>12</v>
      </c>
      <c r="B1" s="2" t="s">
        <v>13</v>
      </c>
    </row>
    <row r="2" spans="1:2" x14ac:dyDescent="0.25">
      <c r="A2" t="s">
        <v>101</v>
      </c>
      <c r="B2" t="s">
        <v>35</v>
      </c>
    </row>
    <row r="3" spans="1:2" x14ac:dyDescent="0.25">
      <c r="A3" t="s">
        <v>15</v>
      </c>
      <c r="B3" t="s">
        <v>134</v>
      </c>
    </row>
    <row r="4" spans="1:2" x14ac:dyDescent="0.25">
      <c r="A4" t="s">
        <v>20</v>
      </c>
      <c r="B4" t="s">
        <v>36</v>
      </c>
    </row>
    <row r="5" spans="1:2" x14ac:dyDescent="0.25">
      <c r="A5" t="s">
        <v>22</v>
      </c>
      <c r="B5" t="s">
        <v>37</v>
      </c>
    </row>
    <row r="6" spans="1:2" x14ac:dyDescent="0.25">
      <c r="A6" t="s">
        <v>23</v>
      </c>
      <c r="B6" t="s">
        <v>38</v>
      </c>
    </row>
    <row r="7" spans="1:2" x14ac:dyDescent="0.25">
      <c r="A7" t="s">
        <v>24</v>
      </c>
      <c r="B7" t="s">
        <v>39</v>
      </c>
    </row>
    <row r="8" spans="1:2" x14ac:dyDescent="0.25">
      <c r="A8" t="s">
        <v>40</v>
      </c>
      <c r="B8" t="s">
        <v>41</v>
      </c>
    </row>
    <row r="9" spans="1:2" x14ac:dyDescent="0.25">
      <c r="A9" t="s">
        <v>25</v>
      </c>
      <c r="B9" t="s">
        <v>42</v>
      </c>
    </row>
    <row r="10" spans="1:2" x14ac:dyDescent="0.25">
      <c r="A10" t="s">
        <v>26</v>
      </c>
      <c r="B10" t="s">
        <v>43</v>
      </c>
    </row>
    <row r="11" spans="1:2" x14ac:dyDescent="0.25">
      <c r="A11" t="s">
        <v>27</v>
      </c>
      <c r="B11" t="s">
        <v>44</v>
      </c>
    </row>
    <row r="12" spans="1:2" x14ac:dyDescent="0.25">
      <c r="A12" t="s">
        <v>28</v>
      </c>
      <c r="B12" t="s">
        <v>45</v>
      </c>
    </row>
    <row r="13" spans="1:2" x14ac:dyDescent="0.25">
      <c r="A13" t="s">
        <v>29</v>
      </c>
      <c r="B13" t="s">
        <v>46</v>
      </c>
    </row>
    <row r="14" spans="1:2" x14ac:dyDescent="0.25">
      <c r="A14" t="s">
        <v>30</v>
      </c>
      <c r="B14" t="s">
        <v>47</v>
      </c>
    </row>
    <row r="15" spans="1:2" x14ac:dyDescent="0.25">
      <c r="A15" t="s">
        <v>31</v>
      </c>
      <c r="B15" t="s">
        <v>48</v>
      </c>
    </row>
    <row r="16" spans="1:2" x14ac:dyDescent="0.25">
      <c r="A16" t="s">
        <v>32</v>
      </c>
      <c r="B16" t="s">
        <v>49</v>
      </c>
    </row>
    <row r="17" spans="1:2" x14ac:dyDescent="0.25">
      <c r="A17" t="s">
        <v>33</v>
      </c>
      <c r="B17" t="s">
        <v>50</v>
      </c>
    </row>
    <row r="18" spans="1:2" x14ac:dyDescent="0.25">
      <c r="A18" t="s">
        <v>34</v>
      </c>
      <c r="B18" t="s">
        <v>51</v>
      </c>
    </row>
    <row r="19" spans="1:2" x14ac:dyDescent="0.25">
      <c r="A19" t="s">
        <v>52</v>
      </c>
      <c r="B19" t="s">
        <v>55</v>
      </c>
    </row>
    <row r="20" spans="1:2" x14ac:dyDescent="0.25">
      <c r="A20" t="s">
        <v>53</v>
      </c>
      <c r="B20" t="s">
        <v>57</v>
      </c>
    </row>
    <row r="21" spans="1:2" x14ac:dyDescent="0.25">
      <c r="A21" t="s">
        <v>54</v>
      </c>
      <c r="B21" t="s">
        <v>56</v>
      </c>
    </row>
    <row r="22" spans="1:2" x14ac:dyDescent="0.25">
      <c r="A22" t="s">
        <v>58</v>
      </c>
      <c r="B22" t="s">
        <v>65</v>
      </c>
    </row>
    <row r="23" spans="1:2" x14ac:dyDescent="0.25">
      <c r="A23" t="s">
        <v>59</v>
      </c>
      <c r="B23" t="s">
        <v>66</v>
      </c>
    </row>
    <row r="24" spans="1:2" x14ac:dyDescent="0.25">
      <c r="A24" t="s">
        <v>60</v>
      </c>
      <c r="B24" t="s">
        <v>67</v>
      </c>
    </row>
    <row r="25" spans="1:2" x14ac:dyDescent="0.25">
      <c r="A25" t="s">
        <v>61</v>
      </c>
      <c r="B25" t="s">
        <v>68</v>
      </c>
    </row>
    <row r="26" spans="1:2" x14ac:dyDescent="0.25">
      <c r="A26" t="s">
        <v>62</v>
      </c>
      <c r="B26" t="s">
        <v>69</v>
      </c>
    </row>
    <row r="27" spans="1:2" x14ac:dyDescent="0.25">
      <c r="A27" t="s">
        <v>63</v>
      </c>
      <c r="B27" t="s">
        <v>70</v>
      </c>
    </row>
    <row r="28" spans="1:2" x14ac:dyDescent="0.25">
      <c r="A28" t="s">
        <v>64</v>
      </c>
      <c r="B28" t="s">
        <v>71</v>
      </c>
    </row>
    <row r="29" spans="1:2" x14ac:dyDescent="0.25">
      <c r="A29" t="s">
        <v>102</v>
      </c>
      <c r="B29" t="s">
        <v>109</v>
      </c>
    </row>
    <row r="30" spans="1:2" x14ac:dyDescent="0.25">
      <c r="A30" t="s">
        <v>103</v>
      </c>
      <c r="B30" t="s">
        <v>110</v>
      </c>
    </row>
    <row r="31" spans="1:2" x14ac:dyDescent="0.25">
      <c r="A31" t="s">
        <v>104</v>
      </c>
      <c r="B31" t="s">
        <v>111</v>
      </c>
    </row>
    <row r="32" spans="1:2" x14ac:dyDescent="0.25">
      <c r="A32" t="s">
        <v>105</v>
      </c>
      <c r="B32" t="s">
        <v>112</v>
      </c>
    </row>
    <row r="33" spans="1:2" x14ac:dyDescent="0.25">
      <c r="A33" t="s">
        <v>106</v>
      </c>
      <c r="B33" t="s">
        <v>113</v>
      </c>
    </row>
    <row r="34" spans="1:2" x14ac:dyDescent="0.25">
      <c r="A34" t="s">
        <v>107</v>
      </c>
      <c r="B34" t="s">
        <v>114</v>
      </c>
    </row>
    <row r="35" spans="1:2" x14ac:dyDescent="0.25">
      <c r="A35" t="s">
        <v>108</v>
      </c>
      <c r="B35" t="s">
        <v>115</v>
      </c>
    </row>
    <row r="36" spans="1:2" x14ac:dyDescent="0.25">
      <c r="A36" t="s">
        <v>157</v>
      </c>
      <c r="B36" t="s">
        <v>158</v>
      </c>
    </row>
    <row r="37" spans="1:2" x14ac:dyDescent="0.25">
      <c r="A37" t="s">
        <v>72</v>
      </c>
      <c r="B37" t="s">
        <v>82</v>
      </c>
    </row>
    <row r="38" spans="1:2" x14ac:dyDescent="0.25">
      <c r="A38" t="s">
        <v>73</v>
      </c>
      <c r="B38" t="s">
        <v>83</v>
      </c>
    </row>
    <row r="39" spans="1:2" x14ac:dyDescent="0.25">
      <c r="A39" t="s">
        <v>74</v>
      </c>
      <c r="B39" t="s">
        <v>84</v>
      </c>
    </row>
    <row r="40" spans="1:2" x14ac:dyDescent="0.25">
      <c r="A40" t="s">
        <v>75</v>
      </c>
      <c r="B40" t="s">
        <v>85</v>
      </c>
    </row>
    <row r="41" spans="1:2" x14ac:dyDescent="0.25">
      <c r="A41" t="s">
        <v>76</v>
      </c>
      <c r="B41" t="s">
        <v>86</v>
      </c>
    </row>
    <row r="42" spans="1:2" x14ac:dyDescent="0.25">
      <c r="A42" t="s">
        <v>77</v>
      </c>
      <c r="B42" t="s">
        <v>87</v>
      </c>
    </row>
    <row r="43" spans="1:2" x14ac:dyDescent="0.25">
      <c r="A43" t="s">
        <v>78</v>
      </c>
      <c r="B43" t="s">
        <v>90</v>
      </c>
    </row>
    <row r="44" spans="1:2" x14ac:dyDescent="0.25">
      <c r="A44" t="s">
        <v>79</v>
      </c>
      <c r="B44" t="s">
        <v>89</v>
      </c>
    </row>
    <row r="45" spans="1:2" x14ac:dyDescent="0.25">
      <c r="A45" t="s">
        <v>80</v>
      </c>
      <c r="B45" t="s">
        <v>88</v>
      </c>
    </row>
    <row r="46" spans="1:2" x14ac:dyDescent="0.25">
      <c r="A46" t="s">
        <v>116</v>
      </c>
      <c r="B46" t="s">
        <v>125</v>
      </c>
    </row>
    <row r="47" spans="1:2" x14ac:dyDescent="0.25">
      <c r="A47" t="s">
        <v>117</v>
      </c>
      <c r="B47" t="s">
        <v>126</v>
      </c>
    </row>
    <row r="48" spans="1:2" x14ac:dyDescent="0.25">
      <c r="A48" t="s">
        <v>118</v>
      </c>
      <c r="B48" t="s">
        <v>127</v>
      </c>
    </row>
    <row r="49" spans="1:2" x14ac:dyDescent="0.25">
      <c r="A49" t="s">
        <v>119</v>
      </c>
      <c r="B49" t="s">
        <v>128</v>
      </c>
    </row>
    <row r="50" spans="1:2" x14ac:dyDescent="0.25">
      <c r="A50" t="s">
        <v>120</v>
      </c>
      <c r="B50" t="s">
        <v>129</v>
      </c>
    </row>
    <row r="51" spans="1:2" x14ac:dyDescent="0.25">
      <c r="A51" t="s">
        <v>121</v>
      </c>
      <c r="B51" t="s">
        <v>130</v>
      </c>
    </row>
    <row r="52" spans="1:2" x14ac:dyDescent="0.25">
      <c r="A52" t="s">
        <v>122</v>
      </c>
      <c r="B52" t="s">
        <v>131</v>
      </c>
    </row>
    <row r="53" spans="1:2" x14ac:dyDescent="0.25">
      <c r="A53" t="s">
        <v>123</v>
      </c>
      <c r="B53" t="s">
        <v>132</v>
      </c>
    </row>
    <row r="54" spans="1:2" x14ac:dyDescent="0.25">
      <c r="A54" t="s">
        <v>124</v>
      </c>
      <c r="B54" t="s">
        <v>133</v>
      </c>
    </row>
    <row r="55" spans="1:2" x14ac:dyDescent="0.25">
      <c r="A55" t="s">
        <v>81</v>
      </c>
      <c r="B55" t="s">
        <v>142</v>
      </c>
    </row>
    <row r="56" spans="1:2" x14ac:dyDescent="0.25">
      <c r="A56" t="s">
        <v>91</v>
      </c>
      <c r="B56" t="s">
        <v>143</v>
      </c>
    </row>
    <row r="57" spans="1:2" x14ac:dyDescent="0.25">
      <c r="A57" t="s">
        <v>135</v>
      </c>
      <c r="B57" t="s">
        <v>144</v>
      </c>
    </row>
    <row r="58" spans="1:2" x14ac:dyDescent="0.25">
      <c r="A58" t="s">
        <v>92</v>
      </c>
      <c r="B58" t="s">
        <v>146</v>
      </c>
    </row>
    <row r="59" spans="1:2" x14ac:dyDescent="0.25">
      <c r="A59" t="s">
        <v>136</v>
      </c>
      <c r="B59" t="s">
        <v>145</v>
      </c>
    </row>
    <row r="60" spans="1:2" x14ac:dyDescent="0.25">
      <c r="A60" t="s">
        <v>93</v>
      </c>
      <c r="B60" t="s">
        <v>147</v>
      </c>
    </row>
    <row r="61" spans="1:2" x14ac:dyDescent="0.25">
      <c r="A61" t="s">
        <v>137</v>
      </c>
      <c r="B61" t="s">
        <v>148</v>
      </c>
    </row>
    <row r="62" spans="1:2" x14ac:dyDescent="0.25">
      <c r="A62" t="s">
        <v>94</v>
      </c>
      <c r="B62" t="s">
        <v>149</v>
      </c>
    </row>
    <row r="63" spans="1:2" x14ac:dyDescent="0.25">
      <c r="A63" t="s">
        <v>138</v>
      </c>
      <c r="B63" t="s">
        <v>150</v>
      </c>
    </row>
    <row r="64" spans="1:2" x14ac:dyDescent="0.25">
      <c r="A64" t="s">
        <v>95</v>
      </c>
      <c r="B64" t="s">
        <v>151</v>
      </c>
    </row>
    <row r="65" spans="1:2" x14ac:dyDescent="0.25">
      <c r="A65" t="s">
        <v>139</v>
      </c>
      <c r="B65" t="s">
        <v>153</v>
      </c>
    </row>
    <row r="66" spans="1:2" x14ac:dyDescent="0.25">
      <c r="A66" t="s">
        <v>96</v>
      </c>
      <c r="B66" t="s">
        <v>152</v>
      </c>
    </row>
    <row r="67" spans="1:2" x14ac:dyDescent="0.25">
      <c r="A67" t="s">
        <v>140</v>
      </c>
      <c r="B67" t="s">
        <v>154</v>
      </c>
    </row>
    <row r="68" spans="1:2" x14ac:dyDescent="0.25">
      <c r="A68" t="s">
        <v>97</v>
      </c>
      <c r="B68" t="s">
        <v>155</v>
      </c>
    </row>
    <row r="69" spans="1:2" x14ac:dyDescent="0.25">
      <c r="A69" t="s">
        <v>141</v>
      </c>
      <c r="B69" t="s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1C723-18D5-4E0E-85EE-74606FAB0693}">
  <sheetPr codeName="Sheet3"/>
  <dimension ref="A1:Q1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7" bestFit="1" customWidth="1"/>
    <col min="2" max="2" width="12.7109375" customWidth="1"/>
    <col min="3" max="3" width="12.7109375" style="3" customWidth="1"/>
    <col min="4" max="4" width="12.7109375" customWidth="1"/>
    <col min="5" max="5" width="12.7109375" style="3" customWidth="1"/>
    <col min="6" max="6" width="12.7109375" customWidth="1"/>
    <col min="7" max="7" width="12.7109375" style="3" customWidth="1"/>
    <col min="8" max="8" width="12.7109375" customWidth="1"/>
    <col min="9" max="9" width="12.7109375" style="3" customWidth="1"/>
    <col min="10" max="10" width="12.7109375" style="1" customWidth="1"/>
    <col min="11" max="11" width="12.7109375" style="3" customWidth="1"/>
    <col min="12" max="12" width="12.7109375" style="1" customWidth="1"/>
    <col min="13" max="13" width="12.7109375" customWidth="1"/>
    <col min="14" max="14" width="12.7109375" style="1" customWidth="1"/>
    <col min="15" max="15" width="12.7109375" customWidth="1"/>
    <col min="16" max="16" width="12.7109375" style="1" customWidth="1"/>
    <col min="17" max="17" width="12.7109375" customWidth="1"/>
  </cols>
  <sheetData>
    <row r="1" spans="1:17" ht="33.75" customHeight="1" thickBot="1" x14ac:dyDescent="0.3">
      <c r="A1" s="6" t="s">
        <v>101</v>
      </c>
      <c r="B1" s="7" t="s">
        <v>15</v>
      </c>
      <c r="C1" s="7" t="s">
        <v>20</v>
      </c>
      <c r="D1" s="7" t="s">
        <v>22</v>
      </c>
      <c r="E1" s="16" t="s">
        <v>23</v>
      </c>
      <c r="F1" s="7" t="s">
        <v>24</v>
      </c>
      <c r="G1" s="16" t="s">
        <v>40</v>
      </c>
      <c r="H1" s="7" t="s">
        <v>25</v>
      </c>
      <c r="I1" s="16" t="s">
        <v>26</v>
      </c>
      <c r="J1" s="9" t="s">
        <v>27</v>
      </c>
      <c r="K1" s="16" t="s">
        <v>28</v>
      </c>
      <c r="L1" s="9" t="s">
        <v>29</v>
      </c>
      <c r="M1" s="7" t="s">
        <v>30</v>
      </c>
      <c r="N1" s="9" t="s">
        <v>31</v>
      </c>
      <c r="O1" s="7" t="s">
        <v>32</v>
      </c>
      <c r="P1" s="9" t="s">
        <v>33</v>
      </c>
      <c r="Q1" s="7" t="s">
        <v>34</v>
      </c>
    </row>
    <row r="2" spans="1:17" ht="15.75" thickTop="1" x14ac:dyDescent="0.25">
      <c r="A2" t="s">
        <v>0</v>
      </c>
      <c r="B2">
        <v>2024</v>
      </c>
      <c r="C2" s="1">
        <v>49568</v>
      </c>
      <c r="D2">
        <v>321</v>
      </c>
      <c r="E2" s="3">
        <v>6.4759522272433831E-3</v>
      </c>
      <c r="F2">
        <v>523</v>
      </c>
      <c r="G2" s="3">
        <v>1.0551162040025822E-2</v>
      </c>
      <c r="H2">
        <v>2821</v>
      </c>
      <c r="I2" s="3">
        <v>5.6911717236927048E-2</v>
      </c>
      <c r="J2" s="1">
        <v>0</v>
      </c>
      <c r="K2" s="3">
        <v>0</v>
      </c>
      <c r="L2" s="1">
        <v>2531</v>
      </c>
      <c r="M2" s="3">
        <v>5.1061168495803742E-2</v>
      </c>
      <c r="N2" s="1">
        <v>5447</v>
      </c>
      <c r="O2" s="3">
        <v>0.10988944480309877</v>
      </c>
      <c r="P2" s="1">
        <v>37925</v>
      </c>
      <c r="Q2" s="3">
        <v>0.76511055519690119</v>
      </c>
    </row>
    <row r="3" spans="1:17" x14ac:dyDescent="0.25">
      <c r="A3" t="s">
        <v>1</v>
      </c>
      <c r="B3">
        <v>2024</v>
      </c>
      <c r="C3" s="1">
        <v>20323</v>
      </c>
      <c r="D3">
        <v>35</v>
      </c>
      <c r="E3" s="3">
        <v>1.7221866850366579E-3</v>
      </c>
      <c r="F3">
        <v>383</v>
      </c>
      <c r="G3" s="3">
        <v>1.8845642867686856E-2</v>
      </c>
      <c r="H3">
        <v>115</v>
      </c>
      <c r="I3" s="3">
        <v>5.6586133936918758E-3</v>
      </c>
      <c r="J3" s="1">
        <v>0</v>
      </c>
      <c r="K3" s="3">
        <v>0</v>
      </c>
      <c r="L3" s="1">
        <v>115</v>
      </c>
      <c r="M3" s="3">
        <v>5.6586133936918758E-3</v>
      </c>
      <c r="N3" s="1">
        <v>768</v>
      </c>
      <c r="O3" s="3">
        <v>3.7789696403090094E-2</v>
      </c>
      <c r="P3" s="1">
        <v>18907</v>
      </c>
      <c r="Q3" s="3">
        <v>0.93032524725680266</v>
      </c>
    </row>
    <row r="4" spans="1:17" x14ac:dyDescent="0.25">
      <c r="A4" t="s">
        <v>2</v>
      </c>
      <c r="B4">
        <v>2024</v>
      </c>
      <c r="C4" s="1">
        <v>10420</v>
      </c>
      <c r="D4">
        <v>0</v>
      </c>
      <c r="E4" s="3">
        <v>0</v>
      </c>
      <c r="F4">
        <v>99</v>
      </c>
      <c r="G4" s="3">
        <v>9.5009596928982733E-3</v>
      </c>
      <c r="H4">
        <v>75</v>
      </c>
      <c r="I4" s="3">
        <v>7.1976967370441462E-3</v>
      </c>
      <c r="J4" s="1">
        <v>0</v>
      </c>
      <c r="K4" s="3">
        <v>0</v>
      </c>
      <c r="L4" s="1">
        <v>171</v>
      </c>
      <c r="M4" s="3">
        <v>1.6410748560460653E-2</v>
      </c>
      <c r="N4" s="1">
        <v>568</v>
      </c>
      <c r="O4" s="3">
        <v>5.4510556621881E-2</v>
      </c>
      <c r="P4" s="1">
        <v>9507</v>
      </c>
      <c r="Q4" s="3">
        <v>0.91238003838771597</v>
      </c>
    </row>
    <row r="5" spans="1:17" x14ac:dyDescent="0.25">
      <c r="A5" t="s">
        <v>16</v>
      </c>
      <c r="B5">
        <v>2024</v>
      </c>
      <c r="C5" s="1">
        <v>6681</v>
      </c>
      <c r="D5">
        <v>25</v>
      </c>
      <c r="E5" s="3">
        <v>3.7419547971860498E-3</v>
      </c>
      <c r="F5">
        <v>129</v>
      </c>
      <c r="G5" s="3">
        <v>1.9308486753480018E-2</v>
      </c>
      <c r="H5">
        <v>227</v>
      </c>
      <c r="I5" s="3">
        <v>3.3976949558449335E-2</v>
      </c>
      <c r="J5" s="1">
        <v>0</v>
      </c>
      <c r="K5" s="3">
        <v>0</v>
      </c>
      <c r="L5" s="1">
        <v>7</v>
      </c>
      <c r="M5" s="3">
        <v>1.0477473432120941E-3</v>
      </c>
      <c r="N5" s="1">
        <v>312</v>
      </c>
      <c r="O5" s="3">
        <v>4.66995958688819E-2</v>
      </c>
      <c r="P5" s="1">
        <v>5981</v>
      </c>
      <c r="Q5" s="3">
        <v>0.89522526567879057</v>
      </c>
    </row>
    <row r="6" spans="1:17" x14ac:dyDescent="0.25">
      <c r="A6" t="s">
        <v>17</v>
      </c>
      <c r="B6">
        <v>2024</v>
      </c>
      <c r="C6" s="1">
        <v>14868</v>
      </c>
      <c r="D6">
        <v>0</v>
      </c>
      <c r="E6" s="3">
        <v>0</v>
      </c>
      <c r="F6">
        <v>55</v>
      </c>
      <c r="G6" s="3">
        <v>3.6992198009147162E-3</v>
      </c>
      <c r="H6">
        <v>333</v>
      </c>
      <c r="I6" s="3">
        <v>2.2397094430992737E-2</v>
      </c>
      <c r="J6" s="1">
        <v>0</v>
      </c>
      <c r="K6" s="3">
        <v>0</v>
      </c>
      <c r="L6" s="1">
        <v>582</v>
      </c>
      <c r="M6" s="3">
        <v>3.9144471347861177E-2</v>
      </c>
      <c r="N6" s="1">
        <v>1052</v>
      </c>
      <c r="O6" s="3">
        <v>7.0755986010223301E-2</v>
      </c>
      <c r="P6" s="1">
        <v>12846</v>
      </c>
      <c r="Q6" s="3">
        <v>0.8640032284100081</v>
      </c>
    </row>
    <row r="7" spans="1:17" x14ac:dyDescent="0.25">
      <c r="A7" t="s">
        <v>3</v>
      </c>
      <c r="B7">
        <v>2024</v>
      </c>
      <c r="C7" s="1">
        <v>5811</v>
      </c>
      <c r="D7">
        <v>13</v>
      </c>
      <c r="E7" s="3">
        <v>2.2371364653243847E-3</v>
      </c>
      <c r="F7">
        <v>90</v>
      </c>
      <c r="G7" s="3">
        <v>1.5487867836861126E-2</v>
      </c>
      <c r="H7">
        <v>260</v>
      </c>
      <c r="I7" s="3">
        <v>4.4742729306487698E-2</v>
      </c>
      <c r="J7" s="1">
        <v>0</v>
      </c>
      <c r="K7" s="3">
        <v>0</v>
      </c>
      <c r="L7" s="1">
        <v>0</v>
      </c>
      <c r="M7" s="3">
        <v>0</v>
      </c>
      <c r="N7" s="1">
        <v>348</v>
      </c>
      <c r="O7" s="3">
        <v>5.9886422302529684E-2</v>
      </c>
      <c r="P7" s="1">
        <v>5100</v>
      </c>
      <c r="Q7" s="3">
        <v>0.87764584408879709</v>
      </c>
    </row>
    <row r="8" spans="1:17" x14ac:dyDescent="0.25">
      <c r="A8" t="s">
        <v>4</v>
      </c>
      <c r="B8">
        <v>2024</v>
      </c>
      <c r="C8" s="1">
        <v>33039</v>
      </c>
      <c r="D8">
        <v>177</v>
      </c>
      <c r="E8" s="3">
        <v>5.3573050031780626E-3</v>
      </c>
      <c r="F8">
        <v>707</v>
      </c>
      <c r="G8" s="3">
        <v>2.1398952752807288E-2</v>
      </c>
      <c r="H8">
        <v>472</v>
      </c>
      <c r="I8" s="3">
        <v>1.42861466751415E-2</v>
      </c>
      <c r="J8" s="1">
        <v>0</v>
      </c>
      <c r="K8" s="3">
        <v>0</v>
      </c>
      <c r="L8" s="1">
        <v>829</v>
      </c>
      <c r="M8" s="3">
        <v>2.5091558461212506E-2</v>
      </c>
      <c r="N8" s="1">
        <v>2628</v>
      </c>
      <c r="O8" s="3">
        <v>7.9542359030236987E-2</v>
      </c>
      <c r="P8" s="1">
        <v>28226</v>
      </c>
      <c r="Q8" s="3">
        <v>0.8543236780774236</v>
      </c>
    </row>
    <row r="9" spans="1:17" x14ac:dyDescent="0.25">
      <c r="A9" t="s">
        <v>18</v>
      </c>
      <c r="B9">
        <v>2024</v>
      </c>
      <c r="C9" s="1">
        <v>13598</v>
      </c>
      <c r="D9">
        <v>12</v>
      </c>
      <c r="E9" s="3">
        <v>8.8248271804677154E-4</v>
      </c>
      <c r="F9">
        <v>200</v>
      </c>
      <c r="G9" s="3">
        <v>1.4708045300779526E-2</v>
      </c>
      <c r="H9">
        <v>36</v>
      </c>
      <c r="I9" s="3">
        <v>2.6474481541403148E-3</v>
      </c>
      <c r="J9" s="1">
        <v>0</v>
      </c>
      <c r="K9" s="3">
        <v>0</v>
      </c>
      <c r="L9" s="1">
        <v>159</v>
      </c>
      <c r="M9" s="3">
        <v>1.1692896014119724E-2</v>
      </c>
      <c r="N9" s="1">
        <v>578</v>
      </c>
      <c r="O9" s="3">
        <v>4.2506250919252829E-2</v>
      </c>
      <c r="P9" s="1">
        <v>12613</v>
      </c>
      <c r="Q9" s="3">
        <v>0.92756287689366079</v>
      </c>
    </row>
    <row r="10" spans="1:17" x14ac:dyDescent="0.25">
      <c r="A10" t="s">
        <v>5</v>
      </c>
      <c r="B10">
        <v>2024</v>
      </c>
      <c r="C10" s="1">
        <v>15384</v>
      </c>
      <c r="D10">
        <v>363</v>
      </c>
      <c r="E10" s="3">
        <v>2.359594383775351E-2</v>
      </c>
      <c r="F10">
        <v>140</v>
      </c>
      <c r="G10" s="3">
        <v>9.1003640145605816E-3</v>
      </c>
      <c r="H10">
        <v>338</v>
      </c>
      <c r="I10" s="3">
        <v>2.1970878835153407E-2</v>
      </c>
      <c r="J10" s="1">
        <v>0</v>
      </c>
      <c r="K10" s="3">
        <v>0</v>
      </c>
      <c r="L10" s="1">
        <v>120</v>
      </c>
      <c r="M10" s="3">
        <v>7.8003120124804995E-3</v>
      </c>
      <c r="N10" s="1">
        <v>799</v>
      </c>
      <c r="O10" s="3">
        <v>5.1937077483099323E-2</v>
      </c>
      <c r="P10" s="1">
        <v>13624</v>
      </c>
      <c r="Q10" s="3">
        <v>0.88559542381695266</v>
      </c>
    </row>
    <row r="11" spans="1:17" x14ac:dyDescent="0.25">
      <c r="A11" t="s">
        <v>6</v>
      </c>
      <c r="B11">
        <v>2024</v>
      </c>
      <c r="C11" s="1">
        <v>6415</v>
      </c>
      <c r="D11">
        <v>0</v>
      </c>
      <c r="E11" s="3">
        <v>0</v>
      </c>
      <c r="F11">
        <v>32</v>
      </c>
      <c r="G11" s="3">
        <v>4.9883086515978177E-3</v>
      </c>
      <c r="H11">
        <v>11</v>
      </c>
      <c r="I11" s="3">
        <v>1.7147310989867497E-3</v>
      </c>
      <c r="J11" s="1">
        <v>0</v>
      </c>
      <c r="K11" s="3">
        <v>0</v>
      </c>
      <c r="L11" s="1">
        <v>0</v>
      </c>
      <c r="M11" s="3">
        <v>0</v>
      </c>
      <c r="N11" s="1">
        <v>74</v>
      </c>
      <c r="O11" s="3">
        <v>1.1535463756819953E-2</v>
      </c>
      <c r="P11" s="1">
        <v>6298</v>
      </c>
      <c r="Q11" s="3">
        <v>0.98176149649259548</v>
      </c>
    </row>
    <row r="12" spans="1:17" x14ac:dyDescent="0.25">
      <c r="A12" t="s">
        <v>7</v>
      </c>
      <c r="B12">
        <v>2024</v>
      </c>
      <c r="C12" s="1">
        <v>3703</v>
      </c>
      <c r="D12">
        <v>17</v>
      </c>
      <c r="E12" s="3">
        <v>4.590872265730489E-3</v>
      </c>
      <c r="F12">
        <v>74</v>
      </c>
      <c r="G12" s="3">
        <v>1.9983796921415067E-2</v>
      </c>
      <c r="H12">
        <v>240</v>
      </c>
      <c r="I12" s="3">
        <v>6.481231433972455E-2</v>
      </c>
      <c r="J12" s="1">
        <v>0</v>
      </c>
      <c r="K12" s="3">
        <v>0</v>
      </c>
      <c r="L12" s="1">
        <v>18</v>
      </c>
      <c r="M12" s="3">
        <v>4.8609235754793409E-3</v>
      </c>
      <c r="N12" s="1">
        <v>595</v>
      </c>
      <c r="O12" s="3">
        <v>0.16068052930056712</v>
      </c>
      <c r="P12" s="1">
        <v>2759</v>
      </c>
      <c r="Q12" s="3">
        <v>0.74507156359708349</v>
      </c>
    </row>
    <row r="13" spans="1:17" x14ac:dyDescent="0.25">
      <c r="A13" t="s">
        <v>8</v>
      </c>
      <c r="B13">
        <v>2024</v>
      </c>
      <c r="C13" s="1">
        <v>20522</v>
      </c>
      <c r="D13">
        <v>62</v>
      </c>
      <c r="E13" s="3">
        <v>3.0211480362537764E-3</v>
      </c>
      <c r="F13">
        <v>328</v>
      </c>
      <c r="G13" s="3">
        <v>1.598284767566514E-2</v>
      </c>
      <c r="H13">
        <v>33</v>
      </c>
      <c r="I13" s="3">
        <v>1.6080304063931391E-3</v>
      </c>
      <c r="J13" s="1">
        <v>0</v>
      </c>
      <c r="K13" s="3">
        <v>0</v>
      </c>
      <c r="L13" s="1">
        <v>157</v>
      </c>
      <c r="M13" s="3">
        <v>7.6503264789006924E-3</v>
      </c>
      <c r="N13" s="1">
        <v>783</v>
      </c>
      <c r="O13" s="3">
        <v>3.815417600623721E-2</v>
      </c>
      <c r="P13" s="1">
        <v>19159</v>
      </c>
      <c r="Q13" s="3">
        <v>0.93358347139655007</v>
      </c>
    </row>
    <row r="14" spans="1:17" x14ac:dyDescent="0.25">
      <c r="A14" t="s">
        <v>9</v>
      </c>
      <c r="B14">
        <v>2024</v>
      </c>
      <c r="C14" s="1">
        <v>1708</v>
      </c>
      <c r="D14">
        <v>0</v>
      </c>
      <c r="E14" s="3">
        <v>0</v>
      </c>
      <c r="F14">
        <v>0</v>
      </c>
      <c r="G14" s="3">
        <v>0</v>
      </c>
      <c r="H14">
        <v>0</v>
      </c>
      <c r="I14" s="3">
        <v>0</v>
      </c>
      <c r="J14" s="1">
        <v>0</v>
      </c>
      <c r="K14" s="3">
        <v>0</v>
      </c>
      <c r="L14" s="1">
        <v>1</v>
      </c>
      <c r="M14" s="3">
        <v>5.8548009367681499E-4</v>
      </c>
      <c r="N14" s="1">
        <v>7</v>
      </c>
      <c r="O14" s="3">
        <v>4.0983606557377051E-3</v>
      </c>
      <c r="P14" s="1">
        <v>1700</v>
      </c>
      <c r="Q14" s="3">
        <v>0.99531615925058547</v>
      </c>
    </row>
    <row r="15" spans="1:17" x14ac:dyDescent="0.25">
      <c r="A15" t="s">
        <v>10</v>
      </c>
      <c r="B15">
        <v>2024</v>
      </c>
      <c r="C15" s="1">
        <v>4404</v>
      </c>
      <c r="D15">
        <v>0</v>
      </c>
      <c r="E15" s="3">
        <v>0</v>
      </c>
      <c r="F15">
        <v>22</v>
      </c>
      <c r="G15" s="3">
        <v>4.9954586739327884E-3</v>
      </c>
      <c r="H15">
        <v>12</v>
      </c>
      <c r="I15" s="3">
        <v>2.7247956403269754E-3</v>
      </c>
      <c r="J15" s="1">
        <v>0</v>
      </c>
      <c r="K15" s="3">
        <v>0</v>
      </c>
      <c r="L15" s="1">
        <v>52</v>
      </c>
      <c r="M15" s="3">
        <v>1.1807447774750226E-2</v>
      </c>
      <c r="N15" s="1">
        <v>442</v>
      </c>
      <c r="O15" s="3">
        <v>0.10036330608537693</v>
      </c>
      <c r="P15" s="1">
        <v>3876</v>
      </c>
      <c r="Q15" s="3">
        <v>0.88010899182561309</v>
      </c>
    </row>
    <row r="16" spans="1:17" x14ac:dyDescent="0.25">
      <c r="A16" t="s">
        <v>19</v>
      </c>
      <c r="B16">
        <v>2024</v>
      </c>
      <c r="C16" s="1">
        <v>25224</v>
      </c>
      <c r="D16">
        <v>0</v>
      </c>
      <c r="E16" s="3">
        <v>0</v>
      </c>
      <c r="F16">
        <v>640</v>
      </c>
      <c r="G16" s="3">
        <v>2.5372660957817952E-2</v>
      </c>
      <c r="H16">
        <v>1494</v>
      </c>
      <c r="I16" s="3">
        <v>5.9229305423406278E-2</v>
      </c>
      <c r="J16" s="1">
        <v>0</v>
      </c>
      <c r="K16" s="3">
        <v>0</v>
      </c>
      <c r="L16" s="1">
        <v>789</v>
      </c>
      <c r="M16" s="3">
        <v>3.1279733587059946E-2</v>
      </c>
      <c r="N16" s="1">
        <v>2005</v>
      </c>
      <c r="O16" s="3">
        <v>7.9487789406914047E-2</v>
      </c>
      <c r="P16" s="1">
        <v>20296</v>
      </c>
      <c r="Q16" s="3">
        <v>0.80463051062480173</v>
      </c>
    </row>
    <row r="17" spans="1:17" x14ac:dyDescent="0.25">
      <c r="A17" t="s">
        <v>14</v>
      </c>
      <c r="B17">
        <v>2024</v>
      </c>
      <c r="C17" s="1">
        <v>231668</v>
      </c>
      <c r="D17">
        <v>1025</v>
      </c>
      <c r="E17" s="3">
        <v>4.4244349672807638E-3</v>
      </c>
      <c r="F17">
        <v>3422</v>
      </c>
      <c r="G17" s="3">
        <v>1.4771138007838804E-2</v>
      </c>
      <c r="H17">
        <v>6467</v>
      </c>
      <c r="I17" s="3">
        <v>2.7914947252102147E-2</v>
      </c>
      <c r="J17" s="1">
        <v>0</v>
      </c>
      <c r="K17" s="3">
        <v>0</v>
      </c>
      <c r="L17" s="1">
        <v>5531</v>
      </c>
      <c r="M17" s="3">
        <v>2.3874682735638902E-2</v>
      </c>
      <c r="N17" s="1">
        <v>16406</v>
      </c>
      <c r="O17" s="3">
        <v>7.0816858608008015E-2</v>
      </c>
      <c r="P17" s="1">
        <v>198817</v>
      </c>
      <c r="Q17" s="3">
        <v>0.85819793842913139</v>
      </c>
    </row>
  </sheetData>
  <phoneticPr fontId="3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DA2F4-4AB2-4177-B5D9-74E211E700D5}">
  <dimension ref="A1:T17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7" bestFit="1" customWidth="1"/>
    <col min="2" max="2" width="12.7109375" customWidth="1"/>
    <col min="3" max="3" width="12.7109375" style="3" customWidth="1"/>
    <col min="4" max="4" width="12.7109375" style="4" customWidth="1"/>
    <col min="5" max="6" width="12.7109375" style="1" customWidth="1"/>
    <col min="7" max="20" width="12.7109375" customWidth="1"/>
  </cols>
  <sheetData>
    <row r="1" spans="1:20" ht="42.75" customHeight="1" thickBot="1" x14ac:dyDescent="0.3">
      <c r="A1" s="6" t="s">
        <v>101</v>
      </c>
      <c r="B1" s="12" t="s">
        <v>15</v>
      </c>
      <c r="C1" s="13" t="s">
        <v>20</v>
      </c>
      <c r="D1" s="13" t="s">
        <v>52</v>
      </c>
      <c r="E1" s="14" t="s">
        <v>53</v>
      </c>
      <c r="F1" s="14" t="s">
        <v>54</v>
      </c>
      <c r="G1" s="12" t="s">
        <v>58</v>
      </c>
      <c r="H1" s="12" t="s">
        <v>102</v>
      </c>
      <c r="I1" s="12" t="s">
        <v>59</v>
      </c>
      <c r="J1" s="12" t="s">
        <v>103</v>
      </c>
      <c r="K1" s="12" t="s">
        <v>60</v>
      </c>
      <c r="L1" s="12" t="s">
        <v>104</v>
      </c>
      <c r="M1" s="12" t="s">
        <v>61</v>
      </c>
      <c r="N1" s="12" t="s">
        <v>105</v>
      </c>
      <c r="O1" s="12" t="s">
        <v>62</v>
      </c>
      <c r="P1" s="12" t="s">
        <v>106</v>
      </c>
      <c r="Q1" s="12" t="s">
        <v>63</v>
      </c>
      <c r="R1" s="12" t="s">
        <v>107</v>
      </c>
      <c r="S1" s="12" t="s">
        <v>64</v>
      </c>
      <c r="T1" s="15" t="s">
        <v>108</v>
      </c>
    </row>
    <row r="2" spans="1:20" ht="15.75" thickTop="1" x14ac:dyDescent="0.25">
      <c r="A2" t="s">
        <v>0</v>
      </c>
      <c r="B2">
        <v>2024</v>
      </c>
      <c r="C2" s="1">
        <v>49568</v>
      </c>
      <c r="D2" s="4">
        <v>49.1</v>
      </c>
      <c r="E2" s="1">
        <v>12010</v>
      </c>
      <c r="F2" s="1">
        <v>13297</v>
      </c>
      <c r="G2" s="1">
        <v>2349</v>
      </c>
      <c r="H2" s="10">
        <v>4.7389444803098771E-2</v>
      </c>
      <c r="I2" s="1">
        <v>4645</v>
      </c>
      <c r="J2" s="10">
        <v>9.3709651387992199E-2</v>
      </c>
      <c r="K2" s="1">
        <v>5016</v>
      </c>
      <c r="L2" s="10">
        <v>0.10119431891542931</v>
      </c>
      <c r="M2" s="1">
        <v>10903</v>
      </c>
      <c r="N2" s="10">
        <v>0.2199604583602324</v>
      </c>
      <c r="O2" s="1">
        <v>8977</v>
      </c>
      <c r="P2" s="10">
        <v>0.18110474499677212</v>
      </c>
      <c r="Q2" s="1">
        <v>13270</v>
      </c>
      <c r="R2" s="10">
        <v>0.26771304067140089</v>
      </c>
      <c r="S2" s="1">
        <v>5269</v>
      </c>
      <c r="T2" s="10">
        <v>0.1062984183344093</v>
      </c>
    </row>
    <row r="3" spans="1:20" x14ac:dyDescent="0.25">
      <c r="A3" t="s">
        <v>1</v>
      </c>
      <c r="B3">
        <v>2024</v>
      </c>
      <c r="C3" s="1">
        <v>20323</v>
      </c>
      <c r="D3" s="4">
        <v>52</v>
      </c>
      <c r="E3" s="1">
        <v>4822</v>
      </c>
      <c r="F3" s="1">
        <v>6056</v>
      </c>
      <c r="G3" s="1">
        <v>636</v>
      </c>
      <c r="H3" s="10">
        <v>3.1294592333808983E-2</v>
      </c>
      <c r="I3" s="1">
        <v>1651</v>
      </c>
      <c r="J3" s="10">
        <v>8.1238006199872065E-2</v>
      </c>
      <c r="K3" s="1">
        <v>2535</v>
      </c>
      <c r="L3" s="10">
        <v>0.12473552133051223</v>
      </c>
      <c r="M3" s="1">
        <v>3645</v>
      </c>
      <c r="N3" s="10">
        <v>0.17935344191310337</v>
      </c>
      <c r="O3" s="1">
        <v>3983</v>
      </c>
      <c r="P3" s="10">
        <v>0.19598484475717168</v>
      </c>
      <c r="Q3" s="1">
        <v>5422</v>
      </c>
      <c r="R3" s="10">
        <v>0.26679132017910739</v>
      </c>
      <c r="S3" s="1">
        <v>2451</v>
      </c>
      <c r="T3" s="10">
        <v>0.12060227328642426</v>
      </c>
    </row>
    <row r="4" spans="1:20" x14ac:dyDescent="0.25">
      <c r="A4" t="s">
        <v>2</v>
      </c>
      <c r="B4">
        <v>2024</v>
      </c>
      <c r="C4" s="1">
        <v>10420</v>
      </c>
      <c r="D4" s="4">
        <v>59.6</v>
      </c>
      <c r="E4" s="1">
        <v>2008</v>
      </c>
      <c r="F4" s="1">
        <v>4024</v>
      </c>
      <c r="G4" s="1">
        <v>287</v>
      </c>
      <c r="H4" s="10">
        <v>2.7543186180422265E-2</v>
      </c>
      <c r="I4" s="1">
        <v>966</v>
      </c>
      <c r="J4" s="10">
        <v>9.2706333973128593E-2</v>
      </c>
      <c r="K4" s="1">
        <v>755</v>
      </c>
      <c r="L4" s="10">
        <v>7.2456813819577734E-2</v>
      </c>
      <c r="M4" s="1">
        <v>1803</v>
      </c>
      <c r="N4" s="10">
        <v>0.17303262955854126</v>
      </c>
      <c r="O4" s="1">
        <v>1687</v>
      </c>
      <c r="P4" s="10">
        <v>0.16190019193857966</v>
      </c>
      <c r="Q4" s="1">
        <v>3609</v>
      </c>
      <c r="R4" s="10">
        <v>0.34635316698656432</v>
      </c>
      <c r="S4" s="1">
        <v>1546</v>
      </c>
      <c r="T4" s="10">
        <v>0.14836852207293666</v>
      </c>
    </row>
    <row r="5" spans="1:20" x14ac:dyDescent="0.25">
      <c r="A5" t="s">
        <v>16</v>
      </c>
      <c r="B5">
        <v>2024</v>
      </c>
      <c r="C5" s="1">
        <v>6681</v>
      </c>
      <c r="D5" s="4">
        <v>63.4</v>
      </c>
      <c r="E5" s="1">
        <v>1092</v>
      </c>
      <c r="F5" s="1">
        <v>3038</v>
      </c>
      <c r="G5" s="1">
        <v>199</v>
      </c>
      <c r="H5" s="10">
        <v>2.9785960185600958E-2</v>
      </c>
      <c r="I5" s="1">
        <v>289</v>
      </c>
      <c r="J5" s="10">
        <v>4.3256997455470736E-2</v>
      </c>
      <c r="K5" s="1">
        <v>604</v>
      </c>
      <c r="L5" s="10">
        <v>9.0405627900014968E-2</v>
      </c>
      <c r="M5" s="1">
        <v>851</v>
      </c>
      <c r="N5" s="10">
        <v>0.12737614129621314</v>
      </c>
      <c r="O5" s="1">
        <v>1091</v>
      </c>
      <c r="P5" s="10">
        <v>0.16329890734919922</v>
      </c>
      <c r="Q5" s="1">
        <v>2191</v>
      </c>
      <c r="R5" s="10">
        <v>0.32794491842538542</v>
      </c>
      <c r="S5" s="1">
        <v>1456</v>
      </c>
      <c r="T5" s="10">
        <v>0.21793144738811554</v>
      </c>
    </row>
    <row r="6" spans="1:20" x14ac:dyDescent="0.25">
      <c r="A6" t="s">
        <v>17</v>
      </c>
      <c r="B6">
        <v>2024</v>
      </c>
      <c r="C6" s="1">
        <v>14868</v>
      </c>
      <c r="D6" s="4">
        <v>59.5</v>
      </c>
      <c r="E6" s="1">
        <v>2313</v>
      </c>
      <c r="F6" s="1">
        <v>5917</v>
      </c>
      <c r="G6" s="1">
        <v>355</v>
      </c>
      <c r="H6" s="10">
        <v>2.3876782351358622E-2</v>
      </c>
      <c r="I6" s="1">
        <v>827</v>
      </c>
      <c r="J6" s="10">
        <v>5.5622814097390366E-2</v>
      </c>
      <c r="K6" s="1">
        <v>1131</v>
      </c>
      <c r="L6" s="10">
        <v>7.606941081517353E-2</v>
      </c>
      <c r="M6" s="1">
        <v>2296</v>
      </c>
      <c r="N6" s="10">
        <v>0.1544256120527307</v>
      </c>
      <c r="O6" s="1">
        <v>2956</v>
      </c>
      <c r="P6" s="10">
        <v>0.19881624966370728</v>
      </c>
      <c r="Q6" s="1">
        <v>4558</v>
      </c>
      <c r="R6" s="10">
        <v>0.30656443368307773</v>
      </c>
      <c r="S6" s="1">
        <v>2745</v>
      </c>
      <c r="T6" s="10">
        <v>0.18462469733656175</v>
      </c>
    </row>
    <row r="7" spans="1:20" x14ac:dyDescent="0.25">
      <c r="A7" t="s">
        <v>3</v>
      </c>
      <c r="B7">
        <v>2024</v>
      </c>
      <c r="C7" s="1">
        <v>5811</v>
      </c>
      <c r="D7" s="4">
        <v>60.4</v>
      </c>
      <c r="E7" s="1">
        <v>1028</v>
      </c>
      <c r="F7" s="1">
        <v>2374</v>
      </c>
      <c r="G7" s="1">
        <v>137</v>
      </c>
      <c r="H7" s="10">
        <v>2.3575976596110826E-2</v>
      </c>
      <c r="I7" s="1">
        <v>411</v>
      </c>
      <c r="J7" s="10">
        <v>7.0727929788332478E-2</v>
      </c>
      <c r="K7" s="1">
        <v>480</v>
      </c>
      <c r="L7" s="10">
        <v>8.2601961796592668E-2</v>
      </c>
      <c r="M7" s="1">
        <v>711</v>
      </c>
      <c r="N7" s="10">
        <v>0.1223541559112029</v>
      </c>
      <c r="O7" s="1">
        <v>1102</v>
      </c>
      <c r="P7" s="10">
        <v>0.189640337291344</v>
      </c>
      <c r="Q7" s="1">
        <v>1802</v>
      </c>
      <c r="R7" s="10">
        <v>0.31010153157804166</v>
      </c>
      <c r="S7" s="1">
        <v>1168</v>
      </c>
      <c r="T7" s="10">
        <v>0.20099810703837551</v>
      </c>
    </row>
    <row r="8" spans="1:20" x14ac:dyDescent="0.25">
      <c r="A8" t="s">
        <v>4</v>
      </c>
      <c r="B8">
        <v>2024</v>
      </c>
      <c r="C8" s="1">
        <v>33039</v>
      </c>
      <c r="D8" s="4">
        <v>56.6</v>
      </c>
      <c r="E8" s="1">
        <v>7163</v>
      </c>
      <c r="F8" s="1">
        <v>11214</v>
      </c>
      <c r="G8" s="1">
        <v>1290</v>
      </c>
      <c r="H8" s="10">
        <v>3.9044765277399439E-2</v>
      </c>
      <c r="I8" s="1">
        <v>2475</v>
      </c>
      <c r="J8" s="10">
        <v>7.4911468264777986E-2</v>
      </c>
      <c r="K8" s="1">
        <v>3398</v>
      </c>
      <c r="L8" s="10">
        <v>0.10284814915705681</v>
      </c>
      <c r="M8" s="1">
        <v>5898</v>
      </c>
      <c r="N8" s="10">
        <v>0.17851629891945883</v>
      </c>
      <c r="O8" s="1">
        <v>5233</v>
      </c>
      <c r="P8" s="10">
        <v>0.15838857108265988</v>
      </c>
      <c r="Q8" s="1">
        <v>9742</v>
      </c>
      <c r="R8" s="10">
        <v>0.29486364599412818</v>
      </c>
      <c r="S8" s="1">
        <v>5003</v>
      </c>
      <c r="T8" s="10">
        <v>0.15142710130451889</v>
      </c>
    </row>
    <row r="9" spans="1:20" x14ac:dyDescent="0.25">
      <c r="A9" t="s">
        <v>18</v>
      </c>
      <c r="B9">
        <v>2024</v>
      </c>
      <c r="C9" s="1">
        <v>13598</v>
      </c>
      <c r="D9" s="4">
        <v>58.6</v>
      </c>
      <c r="E9" s="1">
        <v>2426</v>
      </c>
      <c r="F9" s="1">
        <v>4869</v>
      </c>
      <c r="G9" s="1">
        <v>305</v>
      </c>
      <c r="H9" s="10">
        <v>2.2429769083688777E-2</v>
      </c>
      <c r="I9" s="1">
        <v>814</v>
      </c>
      <c r="J9" s="10">
        <v>5.9861744374172673E-2</v>
      </c>
      <c r="K9" s="1">
        <v>1307</v>
      </c>
      <c r="L9" s="10">
        <v>9.6117076040594204E-2</v>
      </c>
      <c r="M9" s="1">
        <v>2104</v>
      </c>
      <c r="N9" s="10">
        <v>0.15472863656420061</v>
      </c>
      <c r="O9" s="1">
        <v>2569</v>
      </c>
      <c r="P9" s="10">
        <v>0.18892484188851302</v>
      </c>
      <c r="Q9" s="1">
        <v>4500</v>
      </c>
      <c r="R9" s="10">
        <v>0.33093101926753932</v>
      </c>
      <c r="S9" s="1">
        <v>1999</v>
      </c>
      <c r="T9" s="10">
        <v>0.14700691278129135</v>
      </c>
    </row>
    <row r="10" spans="1:20" x14ac:dyDescent="0.25">
      <c r="A10" t="s">
        <v>5</v>
      </c>
      <c r="B10">
        <v>2024</v>
      </c>
      <c r="C10" s="1">
        <v>15384</v>
      </c>
      <c r="D10" s="4">
        <v>55.9</v>
      </c>
      <c r="E10" s="1">
        <v>3204</v>
      </c>
      <c r="F10" s="1">
        <v>5095</v>
      </c>
      <c r="G10" s="1">
        <v>465</v>
      </c>
      <c r="H10" s="10">
        <v>3.0226209048361933E-2</v>
      </c>
      <c r="I10" s="1">
        <v>1170</v>
      </c>
      <c r="J10" s="10">
        <v>7.6053042121684872E-2</v>
      </c>
      <c r="K10" s="1">
        <v>1569</v>
      </c>
      <c r="L10" s="10">
        <v>0.10198907956318252</v>
      </c>
      <c r="M10" s="1">
        <v>2804</v>
      </c>
      <c r="N10" s="10">
        <v>0.18226729069162767</v>
      </c>
      <c r="O10" s="1">
        <v>2757</v>
      </c>
      <c r="P10" s="10">
        <v>0.17921216848673946</v>
      </c>
      <c r="Q10" s="1">
        <v>4517</v>
      </c>
      <c r="R10" s="10">
        <v>0.29361674466978677</v>
      </c>
      <c r="S10" s="1">
        <v>2102</v>
      </c>
      <c r="T10" s="10">
        <v>0.13663546541861674</v>
      </c>
    </row>
    <row r="11" spans="1:20" x14ac:dyDescent="0.25">
      <c r="A11" t="s">
        <v>6</v>
      </c>
      <c r="B11">
        <v>2024</v>
      </c>
      <c r="C11" s="1">
        <v>6415</v>
      </c>
      <c r="D11" s="4">
        <v>64.7</v>
      </c>
      <c r="E11" s="1">
        <v>990</v>
      </c>
      <c r="F11" s="1">
        <v>3160</v>
      </c>
      <c r="G11" s="1">
        <v>52</v>
      </c>
      <c r="H11" s="10">
        <v>8.1060015588464533E-3</v>
      </c>
      <c r="I11" s="1">
        <v>389</v>
      </c>
      <c r="J11" s="10">
        <v>6.0639127045985973E-2</v>
      </c>
      <c r="K11" s="1">
        <v>549</v>
      </c>
      <c r="L11" s="10">
        <v>8.5580670303975065E-2</v>
      </c>
      <c r="M11" s="1">
        <v>656</v>
      </c>
      <c r="N11" s="10">
        <v>0.10226032735775527</v>
      </c>
      <c r="O11" s="1">
        <v>1092</v>
      </c>
      <c r="P11" s="10">
        <v>0.17022603273577552</v>
      </c>
      <c r="Q11" s="1">
        <v>2369</v>
      </c>
      <c r="R11" s="10">
        <v>0.36929072486360093</v>
      </c>
      <c r="S11" s="1">
        <v>1306</v>
      </c>
      <c r="T11" s="10">
        <v>0.20358534684333593</v>
      </c>
    </row>
    <row r="12" spans="1:20" x14ac:dyDescent="0.25">
      <c r="A12" t="s">
        <v>7</v>
      </c>
      <c r="B12">
        <v>2024</v>
      </c>
      <c r="C12" s="1">
        <v>3703</v>
      </c>
      <c r="D12" s="4">
        <v>56.3</v>
      </c>
      <c r="E12" s="1">
        <v>261</v>
      </c>
      <c r="F12" s="1">
        <v>925</v>
      </c>
      <c r="G12" s="1">
        <v>93</v>
      </c>
      <c r="H12" s="10">
        <v>2.5114771806643264E-2</v>
      </c>
      <c r="I12" s="1">
        <v>8</v>
      </c>
      <c r="J12" s="10">
        <v>2.1604104779908181E-3</v>
      </c>
      <c r="K12" s="1">
        <v>160</v>
      </c>
      <c r="L12" s="10">
        <v>4.3208209559816364E-2</v>
      </c>
      <c r="M12" s="1">
        <v>1041</v>
      </c>
      <c r="N12" s="10">
        <v>0.28112341344855524</v>
      </c>
      <c r="O12" s="1">
        <v>1012</v>
      </c>
      <c r="P12" s="10">
        <v>0.27329192546583853</v>
      </c>
      <c r="Q12" s="1">
        <v>972</v>
      </c>
      <c r="R12" s="10">
        <v>0.26248987307588439</v>
      </c>
      <c r="S12" s="1">
        <v>417</v>
      </c>
      <c r="T12" s="10">
        <v>0.1126113961652714</v>
      </c>
    </row>
    <row r="13" spans="1:20" x14ac:dyDescent="0.25">
      <c r="A13" t="s">
        <v>8</v>
      </c>
      <c r="B13">
        <v>2024</v>
      </c>
      <c r="C13" s="1">
        <v>20522</v>
      </c>
      <c r="D13" s="4">
        <v>51.8</v>
      </c>
      <c r="E13" s="1">
        <v>4780</v>
      </c>
      <c r="F13" s="1">
        <v>5621</v>
      </c>
      <c r="G13" s="1">
        <v>732</v>
      </c>
      <c r="H13" s="10">
        <v>3.566903810544781E-2</v>
      </c>
      <c r="I13" s="1">
        <v>2073</v>
      </c>
      <c r="J13" s="10">
        <v>0.101013546437969</v>
      </c>
      <c r="K13" s="1">
        <v>1975</v>
      </c>
      <c r="L13" s="10">
        <v>9.6238183412922715E-2</v>
      </c>
      <c r="M13" s="1">
        <v>3891</v>
      </c>
      <c r="N13" s="10">
        <v>0.18960140337199102</v>
      </c>
      <c r="O13" s="1">
        <v>4305</v>
      </c>
      <c r="P13" s="10">
        <v>0.20977487574310497</v>
      </c>
      <c r="Q13" s="1">
        <v>5618</v>
      </c>
      <c r="R13" s="10">
        <v>0.27375499463989866</v>
      </c>
      <c r="S13" s="1">
        <v>1928</v>
      </c>
      <c r="T13" s="10">
        <v>9.3947958288665825E-2</v>
      </c>
    </row>
    <row r="14" spans="1:20" x14ac:dyDescent="0.25">
      <c r="A14" t="s">
        <v>9</v>
      </c>
      <c r="B14">
        <v>2024</v>
      </c>
      <c r="C14" s="1">
        <v>1708</v>
      </c>
      <c r="D14" s="4">
        <v>64.099999999999994</v>
      </c>
      <c r="E14" s="1">
        <v>254</v>
      </c>
      <c r="F14" s="1">
        <v>778</v>
      </c>
      <c r="G14" s="1">
        <v>15</v>
      </c>
      <c r="H14" s="10">
        <v>8.7822014051522242E-3</v>
      </c>
      <c r="I14" s="1">
        <v>164</v>
      </c>
      <c r="J14" s="10">
        <v>9.6018735362997654E-2</v>
      </c>
      <c r="K14" s="1">
        <v>75</v>
      </c>
      <c r="L14" s="10">
        <v>4.3911007025761124E-2</v>
      </c>
      <c r="M14" s="1">
        <v>91</v>
      </c>
      <c r="N14" s="10">
        <v>5.3278688524590161E-2</v>
      </c>
      <c r="O14" s="1">
        <v>257</v>
      </c>
      <c r="P14" s="10">
        <v>0.15046838407494145</v>
      </c>
      <c r="Q14" s="1">
        <v>823</v>
      </c>
      <c r="R14" s="10">
        <v>0.48185011709601872</v>
      </c>
      <c r="S14" s="1">
        <v>283</v>
      </c>
      <c r="T14" s="10">
        <v>0.16569086651053863</v>
      </c>
    </row>
    <row r="15" spans="1:20" x14ac:dyDescent="0.25">
      <c r="A15" t="s">
        <v>10</v>
      </c>
      <c r="B15">
        <v>2024</v>
      </c>
      <c r="C15" s="1">
        <v>4404</v>
      </c>
      <c r="D15" s="4">
        <v>58.4</v>
      </c>
      <c r="E15" s="1">
        <v>780</v>
      </c>
      <c r="F15" s="1">
        <v>1554</v>
      </c>
      <c r="G15" s="1">
        <v>20</v>
      </c>
      <c r="H15" s="10">
        <v>4.5413260672116261E-3</v>
      </c>
      <c r="I15" s="1">
        <v>554</v>
      </c>
      <c r="J15" s="10">
        <v>0.12579473206176203</v>
      </c>
      <c r="K15" s="1">
        <v>206</v>
      </c>
      <c r="L15" s="10">
        <v>4.6775658492279742E-2</v>
      </c>
      <c r="M15" s="1">
        <v>867</v>
      </c>
      <c r="N15" s="10">
        <v>0.19686648501362397</v>
      </c>
      <c r="O15" s="1">
        <v>654</v>
      </c>
      <c r="P15" s="10">
        <v>0.14850136239782016</v>
      </c>
      <c r="Q15" s="1">
        <v>1335</v>
      </c>
      <c r="R15" s="10">
        <v>0.30313351498637603</v>
      </c>
      <c r="S15" s="1">
        <v>768</v>
      </c>
      <c r="T15" s="10">
        <v>0.17438692098092642</v>
      </c>
    </row>
    <row r="16" spans="1:20" x14ac:dyDescent="0.25">
      <c r="A16" t="s">
        <v>19</v>
      </c>
      <c r="B16">
        <v>2024</v>
      </c>
      <c r="C16" s="1">
        <v>25224</v>
      </c>
      <c r="D16" s="4">
        <v>54.6</v>
      </c>
      <c r="E16" s="1">
        <v>4897</v>
      </c>
      <c r="F16" s="1">
        <v>8833</v>
      </c>
      <c r="G16" s="1">
        <v>918</v>
      </c>
      <c r="H16" s="10">
        <v>3.6393910561370126E-2</v>
      </c>
      <c r="I16" s="1">
        <v>1889</v>
      </c>
      <c r="J16" s="10">
        <v>7.4888994608309542E-2</v>
      </c>
      <c r="K16" s="1">
        <v>2090</v>
      </c>
      <c r="L16" s="10">
        <v>8.2857595940374243E-2</v>
      </c>
      <c r="M16" s="1">
        <v>4879</v>
      </c>
      <c r="N16" s="10">
        <v>0.19342689502061527</v>
      </c>
      <c r="O16" s="1">
        <v>4614</v>
      </c>
      <c r="P16" s="10">
        <v>0.18292102759276879</v>
      </c>
      <c r="Q16" s="1">
        <v>6548</v>
      </c>
      <c r="R16" s="10">
        <v>0.25959403742467491</v>
      </c>
      <c r="S16" s="1">
        <v>4286</v>
      </c>
      <c r="T16" s="10">
        <v>0.1699175388518871</v>
      </c>
    </row>
    <row r="17" spans="1:20" x14ac:dyDescent="0.25">
      <c r="A17" t="s">
        <v>14</v>
      </c>
      <c r="B17">
        <v>2024</v>
      </c>
      <c r="C17" s="1">
        <v>231668</v>
      </c>
      <c r="D17" s="4">
        <v>55.4</v>
      </c>
      <c r="E17" s="1">
        <v>47936</v>
      </c>
      <c r="F17" s="1">
        <v>76755</v>
      </c>
      <c r="G17" s="1">
        <v>7855</v>
      </c>
      <c r="H17" s="10">
        <v>3.3906279676088197E-2</v>
      </c>
      <c r="I17" s="1">
        <v>18231</v>
      </c>
      <c r="J17" s="10">
        <v>7.8694511110727422E-2</v>
      </c>
      <c r="K17" s="1">
        <v>21850</v>
      </c>
      <c r="L17" s="10">
        <v>9.4316003936667989E-2</v>
      </c>
      <c r="M17" s="1">
        <v>42440</v>
      </c>
      <c r="N17" s="10">
        <v>0.18319319025502012</v>
      </c>
      <c r="O17" s="1">
        <v>42289</v>
      </c>
      <c r="P17" s="10">
        <v>0.18254139544520606</v>
      </c>
      <c r="Q17" s="1">
        <v>66276</v>
      </c>
      <c r="R17" s="10">
        <v>0.28608180672341454</v>
      </c>
      <c r="S17" s="1">
        <v>32727</v>
      </c>
      <c r="T17" s="10">
        <v>0.14126681285287568</v>
      </c>
    </row>
  </sheetData>
  <phoneticPr fontId="3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136A0-4EE3-4E0D-9920-B9FCFF62AE8D}">
  <dimension ref="A1:R1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7" bestFit="1" customWidth="1"/>
    <col min="2" max="2" width="7.140625" bestFit="1" customWidth="1"/>
    <col min="3" max="3" width="12.5703125" style="3" bestFit="1" customWidth="1"/>
    <col min="4" max="4" width="10.7109375" style="1" customWidth="1"/>
    <col min="5" max="5" width="8.7109375" style="1"/>
    <col min="6" max="6" width="9.140625" style="1"/>
    <col min="7" max="17" width="12.7109375" style="1" customWidth="1"/>
    <col min="18" max="18" width="12.7109375" customWidth="1"/>
  </cols>
  <sheetData>
    <row r="1" spans="1:18" ht="51" customHeight="1" thickBot="1" x14ac:dyDescent="0.3">
      <c r="A1" s="7" t="s">
        <v>101</v>
      </c>
      <c r="B1" s="7" t="s">
        <v>15</v>
      </c>
      <c r="C1" s="8" t="s">
        <v>20</v>
      </c>
      <c r="D1" s="9" t="s">
        <v>81</v>
      </c>
      <c r="E1" s="9" t="s">
        <v>91</v>
      </c>
      <c r="F1" s="9" t="s">
        <v>135</v>
      </c>
      <c r="G1" s="9" t="s">
        <v>92</v>
      </c>
      <c r="H1" s="9" t="s">
        <v>136</v>
      </c>
      <c r="I1" s="9" t="s">
        <v>93</v>
      </c>
      <c r="J1" s="9" t="s">
        <v>137</v>
      </c>
      <c r="K1" s="9" t="s">
        <v>94</v>
      </c>
      <c r="L1" s="9" t="s">
        <v>138</v>
      </c>
      <c r="M1" s="9" t="s">
        <v>95</v>
      </c>
      <c r="N1" s="9" t="s">
        <v>139</v>
      </c>
      <c r="O1" s="9" t="s">
        <v>96</v>
      </c>
      <c r="P1" s="9" t="s">
        <v>140</v>
      </c>
      <c r="Q1" s="9" t="s">
        <v>97</v>
      </c>
      <c r="R1" s="11" t="s">
        <v>141</v>
      </c>
    </row>
    <row r="2" spans="1:18" ht="15.75" thickTop="1" x14ac:dyDescent="0.25">
      <c r="A2" t="s">
        <v>0</v>
      </c>
      <c r="B2">
        <v>2024</v>
      </c>
      <c r="C2" s="1">
        <v>49568</v>
      </c>
      <c r="D2" s="1">
        <v>37419</v>
      </c>
      <c r="E2" s="1">
        <v>967</v>
      </c>
      <c r="F2" s="10">
        <f>Table3235[[#This Row],[Less than 9th Grade]]/Table3235[[#This Row],[Population 25 and Older]]</f>
        <v>2.584248643737139E-2</v>
      </c>
      <c r="G2" s="1">
        <v>1263</v>
      </c>
      <c r="H2" s="10">
        <f>Table3235[[#This Row],[9th to 12th Grade, No Diploma]]/Table3235[[#This Row],[Population 25 and Older]]</f>
        <v>3.375290627755953E-2</v>
      </c>
      <c r="I2" s="1">
        <v>8382</v>
      </c>
      <c r="J2" s="10">
        <f>Table3235[[#This Row],[High School Graduate]]/Table3235[[#This Row],[Population 25 and Older]]</f>
        <v>0.22400384831235468</v>
      </c>
      <c r="K2" s="1">
        <v>6653</v>
      </c>
      <c r="L2" s="10">
        <f>Table3235[[#This Row],[Some College, No Degree]]/Table3235[[#This Row],[Population 25 and Older]]</f>
        <v>0.17779737566476925</v>
      </c>
      <c r="M2" s="1">
        <v>4413</v>
      </c>
      <c r="N2" s="10">
        <f>Table3235[[#This Row],[Associate''s Degree]]/Table3235[[#This Row],[Population 25 and Older]]</f>
        <v>0.11793473903631845</v>
      </c>
      <c r="O2" s="1">
        <v>8920</v>
      </c>
      <c r="P2" s="10">
        <f>Table3235[[#This Row],[Bachelor''s Degree]]/Table3235[[#This Row],[Population 25 and Older]]</f>
        <v>0.23838157085972367</v>
      </c>
      <c r="Q2" s="1">
        <v>6821</v>
      </c>
      <c r="R2" s="10">
        <f>Table3235[[#This Row],[Graduate or Professional Degree]]/Table3235[[#This Row],[Population 25 and Older]]</f>
        <v>0.18228707341190303</v>
      </c>
    </row>
    <row r="3" spans="1:18" x14ac:dyDescent="0.25">
      <c r="A3" t="s">
        <v>1</v>
      </c>
      <c r="B3">
        <v>2024</v>
      </c>
      <c r="C3" s="1">
        <v>20323</v>
      </c>
      <c r="D3" s="1">
        <v>15501</v>
      </c>
      <c r="E3" s="1">
        <v>265</v>
      </c>
      <c r="F3" s="10">
        <f>Table3235[[#This Row],[Less than 9th Grade]]/Table3235[[#This Row],[Population 25 and Older]]</f>
        <v>1.709567124701632E-2</v>
      </c>
      <c r="G3" s="1">
        <v>294</v>
      </c>
      <c r="H3" s="10">
        <f>Table3235[[#This Row],[9th to 12th Grade, No Diploma]]/Table3235[[#This Row],[Population 25 and Older]]</f>
        <v>1.8966518289142635E-2</v>
      </c>
      <c r="I3" s="1">
        <v>3180</v>
      </c>
      <c r="J3" s="10">
        <f>Table3235[[#This Row],[High School Graduate]]/Table3235[[#This Row],[Population 25 and Older]]</f>
        <v>0.20514805496419586</v>
      </c>
      <c r="K3" s="1">
        <v>3404</v>
      </c>
      <c r="L3" s="10">
        <f>Table3235[[#This Row],[Some College, No Degree]]/Table3235[[#This Row],[Population 25 and Older]]</f>
        <v>0.2195987355654474</v>
      </c>
      <c r="M3" s="1">
        <v>1227</v>
      </c>
      <c r="N3" s="10">
        <f>Table3235[[#This Row],[Associate''s Degree]]/Table3235[[#This Row],[Population 25 and Older]]</f>
        <v>7.9156183472034056E-2</v>
      </c>
      <c r="O3" s="1">
        <v>4067</v>
      </c>
      <c r="P3" s="10">
        <f>Table3235[[#This Row],[Bachelor''s Degree]]/Table3235[[#This Row],[Population 25 and Older]]</f>
        <v>0.26237016966647314</v>
      </c>
      <c r="Q3" s="1">
        <v>3064</v>
      </c>
      <c r="R3" s="10">
        <f>Table3235[[#This Row],[Graduate or Professional Degree]]/Table3235[[#This Row],[Population 25 and Older]]</f>
        <v>0.19766466679569061</v>
      </c>
    </row>
    <row r="4" spans="1:18" x14ac:dyDescent="0.25">
      <c r="A4" t="s">
        <v>2</v>
      </c>
      <c r="B4">
        <v>2024</v>
      </c>
      <c r="C4" s="1">
        <v>10420</v>
      </c>
      <c r="D4" s="1">
        <v>8645</v>
      </c>
      <c r="E4" s="1">
        <v>45</v>
      </c>
      <c r="F4" s="10">
        <f>Table3235[[#This Row],[Less than 9th Grade]]/Table3235[[#This Row],[Population 25 and Older]]</f>
        <v>5.2053209947946792E-3</v>
      </c>
      <c r="G4" s="1">
        <v>189</v>
      </c>
      <c r="H4" s="10">
        <f>Table3235[[#This Row],[9th to 12th Grade, No Diploma]]/Table3235[[#This Row],[Population 25 and Older]]</f>
        <v>2.1862348178137651E-2</v>
      </c>
      <c r="I4" s="1">
        <v>1611</v>
      </c>
      <c r="J4" s="10">
        <f>Table3235[[#This Row],[High School Graduate]]/Table3235[[#This Row],[Population 25 and Older]]</f>
        <v>0.1863504916136495</v>
      </c>
      <c r="K4" s="1">
        <v>1282</v>
      </c>
      <c r="L4" s="10">
        <f>Table3235[[#This Row],[Some College, No Degree]]/Table3235[[#This Row],[Population 25 and Older]]</f>
        <v>0.1482938114517062</v>
      </c>
      <c r="M4" s="1">
        <v>720</v>
      </c>
      <c r="N4" s="10">
        <f>Table3235[[#This Row],[Associate''s Degree]]/Table3235[[#This Row],[Population 25 and Older]]</f>
        <v>8.3285135916714867E-2</v>
      </c>
      <c r="O4" s="1">
        <v>2369</v>
      </c>
      <c r="P4" s="10">
        <f>Table3235[[#This Row],[Bachelor''s Degree]]/Table3235[[#This Row],[Population 25 and Older]]</f>
        <v>0.27403123192596879</v>
      </c>
      <c r="Q4" s="1">
        <v>2429</v>
      </c>
      <c r="R4" s="10">
        <f>Table3235[[#This Row],[Graduate or Professional Degree]]/Table3235[[#This Row],[Population 25 and Older]]</f>
        <v>0.28097165991902834</v>
      </c>
    </row>
    <row r="5" spans="1:18" x14ac:dyDescent="0.25">
      <c r="A5" t="s">
        <v>16</v>
      </c>
      <c r="B5">
        <v>2024</v>
      </c>
      <c r="C5" s="1">
        <v>6681</v>
      </c>
      <c r="D5" s="1">
        <v>5589</v>
      </c>
      <c r="E5" s="1">
        <v>16</v>
      </c>
      <c r="F5" s="10">
        <f>Table3235[[#This Row],[Less than 9th Grade]]/Table3235[[#This Row],[Population 25 and Older]]</f>
        <v>2.8627661477903022E-3</v>
      </c>
      <c r="G5" s="1">
        <v>38</v>
      </c>
      <c r="H5" s="10">
        <f>Table3235[[#This Row],[9th to 12th Grade, No Diploma]]/Table3235[[#This Row],[Population 25 and Older]]</f>
        <v>6.7990696010019683E-3</v>
      </c>
      <c r="I5" s="1">
        <v>920</v>
      </c>
      <c r="J5" s="10">
        <f>Table3235[[#This Row],[High School Graduate]]/Table3235[[#This Row],[Population 25 and Older]]</f>
        <v>0.16460905349794239</v>
      </c>
      <c r="K5" s="1">
        <v>944</v>
      </c>
      <c r="L5" s="10">
        <f>Table3235[[#This Row],[Some College, No Degree]]/Table3235[[#This Row],[Population 25 and Older]]</f>
        <v>0.16890320271962783</v>
      </c>
      <c r="M5" s="1">
        <v>278</v>
      </c>
      <c r="N5" s="10">
        <f>Table3235[[#This Row],[Associate''s Degree]]/Table3235[[#This Row],[Population 25 and Older]]</f>
        <v>4.97405618178565E-2</v>
      </c>
      <c r="O5" s="1">
        <v>1782</v>
      </c>
      <c r="P5" s="10">
        <f>Table3235[[#This Row],[Bachelor''s Degree]]/Table3235[[#This Row],[Population 25 and Older]]</f>
        <v>0.3188405797101449</v>
      </c>
      <c r="Q5" s="1">
        <v>1611</v>
      </c>
      <c r="R5" s="10">
        <f>Table3235[[#This Row],[Graduate or Professional Degree]]/Table3235[[#This Row],[Population 25 and Older]]</f>
        <v>0.28824476650563607</v>
      </c>
    </row>
    <row r="6" spans="1:18" x14ac:dyDescent="0.25">
      <c r="A6" t="s">
        <v>17</v>
      </c>
      <c r="B6">
        <v>2024</v>
      </c>
      <c r="C6" s="1">
        <v>14868</v>
      </c>
      <c r="D6" s="1">
        <v>12555</v>
      </c>
      <c r="E6" s="1">
        <v>196</v>
      </c>
      <c r="F6" s="10">
        <f>Table3235[[#This Row],[Less than 9th Grade]]/Table3235[[#This Row],[Population 25 and Older]]</f>
        <v>1.5611310234966149E-2</v>
      </c>
      <c r="G6" s="1">
        <v>155</v>
      </c>
      <c r="H6" s="10">
        <f>Table3235[[#This Row],[9th to 12th Grade, No Diploma]]/Table3235[[#This Row],[Population 25 and Older]]</f>
        <v>1.2345679012345678E-2</v>
      </c>
      <c r="I6" s="1">
        <v>3290</v>
      </c>
      <c r="J6" s="10">
        <f>Table3235[[#This Row],[High School Graduate]]/Table3235[[#This Row],[Population 25 and Older]]</f>
        <v>0.26204699322978892</v>
      </c>
      <c r="K6" s="1">
        <v>2293</v>
      </c>
      <c r="L6" s="10">
        <f>Table3235[[#This Row],[Some College, No Degree]]/Table3235[[#This Row],[Population 25 and Older]]</f>
        <v>0.1826363998407009</v>
      </c>
      <c r="M6" s="1">
        <v>1085</v>
      </c>
      <c r="N6" s="10">
        <f>Table3235[[#This Row],[Associate''s Degree]]/Table3235[[#This Row],[Population 25 and Older]]</f>
        <v>8.6419753086419748E-2</v>
      </c>
      <c r="O6" s="1">
        <v>3173</v>
      </c>
      <c r="P6" s="10">
        <f>Table3235[[#This Row],[Bachelor''s Degree]]/Table3235[[#This Row],[Population 25 and Older]]</f>
        <v>0.25272799681401831</v>
      </c>
      <c r="Q6" s="1">
        <v>2363</v>
      </c>
      <c r="R6" s="10">
        <f>Table3235[[#This Row],[Graduate or Professional Degree]]/Table3235[[#This Row],[Population 25 and Older]]</f>
        <v>0.18821186778176024</v>
      </c>
    </row>
    <row r="7" spans="1:18" x14ac:dyDescent="0.25">
      <c r="A7" t="s">
        <v>3</v>
      </c>
      <c r="B7">
        <v>2024</v>
      </c>
      <c r="C7" s="1">
        <v>5811</v>
      </c>
      <c r="D7" s="1">
        <v>4783</v>
      </c>
      <c r="E7" s="1">
        <v>122</v>
      </c>
      <c r="F7" s="10">
        <f>Table3235[[#This Row],[Less than 9th Grade]]/Table3235[[#This Row],[Population 25 and Older]]</f>
        <v>2.550700397240226E-2</v>
      </c>
      <c r="G7" s="1">
        <v>132</v>
      </c>
      <c r="H7" s="10">
        <f>Table3235[[#This Row],[9th to 12th Grade, No Diploma]]/Table3235[[#This Row],[Population 25 and Older]]</f>
        <v>2.7597742002927032E-2</v>
      </c>
      <c r="I7" s="1">
        <v>862</v>
      </c>
      <c r="J7" s="10">
        <f>Table3235[[#This Row],[High School Graduate]]/Table3235[[#This Row],[Population 25 and Older]]</f>
        <v>0.18022161823123561</v>
      </c>
      <c r="K7" s="1">
        <v>695</v>
      </c>
      <c r="L7" s="10">
        <f>Table3235[[#This Row],[Some College, No Degree]]/Table3235[[#This Row],[Population 25 and Older]]</f>
        <v>0.14530629312147189</v>
      </c>
      <c r="M7" s="1">
        <v>369</v>
      </c>
      <c r="N7" s="10">
        <f>Table3235[[#This Row],[Associate''s Degree]]/Table3235[[#This Row],[Population 25 and Older]]</f>
        <v>7.714823332636421E-2</v>
      </c>
      <c r="O7" s="1">
        <v>1318</v>
      </c>
      <c r="P7" s="10">
        <f>Table3235[[#This Row],[Bachelor''s Degree]]/Table3235[[#This Row],[Population 25 and Older]]</f>
        <v>0.27555927242316536</v>
      </c>
      <c r="Q7" s="1">
        <v>1285</v>
      </c>
      <c r="R7" s="10">
        <f>Table3235[[#This Row],[Graduate or Professional Degree]]/Table3235[[#This Row],[Population 25 and Older]]</f>
        <v>0.26865983692243361</v>
      </c>
    </row>
    <row r="8" spans="1:18" x14ac:dyDescent="0.25">
      <c r="A8" t="s">
        <v>4</v>
      </c>
      <c r="B8">
        <v>2024</v>
      </c>
      <c r="C8" s="1">
        <v>33039</v>
      </c>
      <c r="D8" s="1">
        <v>25876</v>
      </c>
      <c r="E8" s="1">
        <v>609</v>
      </c>
      <c r="F8" s="10">
        <f>Table3235[[#This Row],[Less than 9th Grade]]/Table3235[[#This Row],[Population 25 and Older]]</f>
        <v>2.3535322306384294E-2</v>
      </c>
      <c r="G8" s="1">
        <v>560</v>
      </c>
      <c r="H8" s="10">
        <f>Table3235[[#This Row],[9th to 12th Grade, No Diploma]]/Table3235[[#This Row],[Population 25 and Older]]</f>
        <v>2.1641675684031535E-2</v>
      </c>
      <c r="I8" s="1">
        <v>4679</v>
      </c>
      <c r="J8" s="10">
        <f>Table3235[[#This Row],[High School Graduate]]/Table3235[[#This Row],[Population 25 and Older]]</f>
        <v>0.18082392950997062</v>
      </c>
      <c r="K8" s="1">
        <v>4460</v>
      </c>
      <c r="L8" s="10">
        <f>Table3235[[#This Row],[Some College, No Degree]]/Table3235[[#This Row],[Population 25 and Older]]</f>
        <v>0.17236048848353686</v>
      </c>
      <c r="M8" s="1">
        <v>2175</v>
      </c>
      <c r="N8" s="10">
        <f>Table3235[[#This Row],[Associate''s Degree]]/Table3235[[#This Row],[Population 25 and Older]]</f>
        <v>8.4054722522801051E-2</v>
      </c>
      <c r="O8" s="1">
        <v>6371</v>
      </c>
      <c r="P8" s="10">
        <f>Table3235[[#This Row],[Bachelor''s Degree]]/Table3235[[#This Row],[Population 25 and Older]]</f>
        <v>0.24621270675529447</v>
      </c>
      <c r="Q8" s="1">
        <v>7022</v>
      </c>
      <c r="R8" s="10">
        <f>Table3235[[#This Row],[Graduate or Professional Degree]]/Table3235[[#This Row],[Population 25 and Older]]</f>
        <v>0.27137115473798112</v>
      </c>
    </row>
    <row r="9" spans="1:18" x14ac:dyDescent="0.25">
      <c r="A9" t="s">
        <v>18</v>
      </c>
      <c r="B9">
        <v>2024</v>
      </c>
      <c r="C9" s="1">
        <v>13598</v>
      </c>
      <c r="D9" s="1">
        <v>11172</v>
      </c>
      <c r="E9" s="1">
        <v>100</v>
      </c>
      <c r="F9" s="10">
        <f>Table3235[[#This Row],[Less than 9th Grade]]/Table3235[[#This Row],[Population 25 and Older]]</f>
        <v>8.95094880057286E-3</v>
      </c>
      <c r="G9" s="1">
        <v>94</v>
      </c>
      <c r="H9" s="10">
        <f>Table3235[[#This Row],[9th to 12th Grade, No Diploma]]/Table3235[[#This Row],[Population 25 and Older]]</f>
        <v>8.4138918725384891E-3</v>
      </c>
      <c r="I9" s="1">
        <v>2353</v>
      </c>
      <c r="J9" s="10">
        <f>Table3235[[#This Row],[High School Graduate]]/Table3235[[#This Row],[Population 25 and Older]]</f>
        <v>0.21061582527747941</v>
      </c>
      <c r="K9" s="1">
        <v>1945</v>
      </c>
      <c r="L9" s="10">
        <f>Table3235[[#This Row],[Some College, No Degree]]/Table3235[[#This Row],[Population 25 and Older]]</f>
        <v>0.17409595417114215</v>
      </c>
      <c r="M9" s="1">
        <v>1026</v>
      </c>
      <c r="N9" s="10">
        <f>Table3235[[#This Row],[Associate''s Degree]]/Table3235[[#This Row],[Population 25 and Older]]</f>
        <v>9.1836734693877556E-2</v>
      </c>
      <c r="O9" s="1">
        <v>2879</v>
      </c>
      <c r="P9" s="10">
        <f>Table3235[[#This Row],[Bachelor''s Degree]]/Table3235[[#This Row],[Population 25 and Older]]</f>
        <v>0.25769781596849267</v>
      </c>
      <c r="Q9" s="1">
        <v>2775</v>
      </c>
      <c r="R9" s="10">
        <f>Table3235[[#This Row],[Graduate or Professional Degree]]/Table3235[[#This Row],[Population 25 and Older]]</f>
        <v>0.24838882921589689</v>
      </c>
    </row>
    <row r="10" spans="1:18" x14ac:dyDescent="0.25">
      <c r="A10" t="s">
        <v>5</v>
      </c>
      <c r="B10">
        <v>2024</v>
      </c>
      <c r="C10" s="1">
        <v>15384</v>
      </c>
      <c r="D10" s="1">
        <v>12180</v>
      </c>
      <c r="E10" s="1">
        <v>98</v>
      </c>
      <c r="F10" s="10">
        <f>Table3235[[#This Row],[Less than 9th Grade]]/Table3235[[#This Row],[Population 25 and Older]]</f>
        <v>8.0459770114942528E-3</v>
      </c>
      <c r="G10" s="1">
        <v>180</v>
      </c>
      <c r="H10" s="10">
        <f>Table3235[[#This Row],[9th to 12th Grade, No Diploma]]/Table3235[[#This Row],[Population 25 and Older]]</f>
        <v>1.4778325123152709E-2</v>
      </c>
      <c r="I10" s="1">
        <v>2907</v>
      </c>
      <c r="J10" s="10">
        <f>Table3235[[#This Row],[High School Graduate]]/Table3235[[#This Row],[Population 25 and Older]]</f>
        <v>0.23866995073891625</v>
      </c>
      <c r="K10" s="1">
        <v>2380</v>
      </c>
      <c r="L10" s="10">
        <f>Table3235[[#This Row],[Some College, No Degree]]/Table3235[[#This Row],[Population 25 and Older]]</f>
        <v>0.19540229885057472</v>
      </c>
      <c r="M10" s="1">
        <v>1219</v>
      </c>
      <c r="N10" s="10">
        <f>Table3235[[#This Row],[Associate''s Degree]]/Table3235[[#This Row],[Population 25 and Older]]</f>
        <v>0.10008210180623973</v>
      </c>
      <c r="O10" s="1">
        <v>3280</v>
      </c>
      <c r="P10" s="10">
        <f>Table3235[[#This Row],[Bachelor''s Degree]]/Table3235[[#This Row],[Population 25 and Older]]</f>
        <v>0.26929392446633826</v>
      </c>
      <c r="Q10" s="1">
        <v>2158</v>
      </c>
      <c r="R10" s="10">
        <f>Table3235[[#This Row],[Graduate or Professional Degree]]/Table3235[[#This Row],[Population 25 and Older]]</f>
        <v>0.17717569786535303</v>
      </c>
    </row>
    <row r="11" spans="1:18" x14ac:dyDescent="0.25">
      <c r="A11" t="s">
        <v>6</v>
      </c>
      <c r="B11">
        <v>2024</v>
      </c>
      <c r="C11" s="1">
        <v>6415</v>
      </c>
      <c r="D11" s="1">
        <v>5423</v>
      </c>
      <c r="E11" s="1">
        <v>5</v>
      </c>
      <c r="F11" s="10">
        <f>Table3235[[#This Row],[Less than 9th Grade]]/Table3235[[#This Row],[Population 25 and Older]]</f>
        <v>9.2199889360132764E-4</v>
      </c>
      <c r="G11" s="1">
        <v>59</v>
      </c>
      <c r="H11" s="10">
        <f>Table3235[[#This Row],[9th to 12th Grade, No Diploma]]/Table3235[[#This Row],[Population 25 and Older]]</f>
        <v>1.0879586944495666E-2</v>
      </c>
      <c r="I11" s="1">
        <v>749</v>
      </c>
      <c r="J11" s="10">
        <f>Table3235[[#This Row],[High School Graduate]]/Table3235[[#This Row],[Population 25 and Older]]</f>
        <v>0.13811543426147888</v>
      </c>
      <c r="K11" s="1">
        <v>994</v>
      </c>
      <c r="L11" s="10">
        <f>Table3235[[#This Row],[Some College, No Degree]]/Table3235[[#This Row],[Population 25 and Older]]</f>
        <v>0.18329338004794393</v>
      </c>
      <c r="M11" s="1">
        <v>427</v>
      </c>
      <c r="N11" s="10">
        <f>Table3235[[#This Row],[Associate''s Degree]]/Table3235[[#This Row],[Population 25 and Older]]</f>
        <v>7.8738705513553386E-2</v>
      </c>
      <c r="O11" s="1">
        <v>1631</v>
      </c>
      <c r="P11" s="10">
        <f>Table3235[[#This Row],[Bachelor''s Degree]]/Table3235[[#This Row],[Population 25 and Older]]</f>
        <v>0.30075603909275311</v>
      </c>
      <c r="Q11" s="1">
        <v>1558</v>
      </c>
      <c r="R11" s="10">
        <f>Table3235[[#This Row],[Graduate or Professional Degree]]/Table3235[[#This Row],[Population 25 and Older]]</f>
        <v>0.28729485524617371</v>
      </c>
    </row>
    <row r="12" spans="1:18" x14ac:dyDescent="0.25">
      <c r="A12" t="s">
        <v>7</v>
      </c>
      <c r="B12">
        <v>2024</v>
      </c>
      <c r="C12" s="1">
        <v>3703</v>
      </c>
      <c r="D12" s="1">
        <v>3442</v>
      </c>
      <c r="E12" s="1">
        <v>96</v>
      </c>
      <c r="F12" s="10">
        <f>Table3235[[#This Row],[Less than 9th Grade]]/Table3235[[#This Row],[Population 25 and Older]]</f>
        <v>2.7890761185357351E-2</v>
      </c>
      <c r="G12" s="1">
        <v>22</v>
      </c>
      <c r="H12" s="10">
        <f>Table3235[[#This Row],[9th to 12th Grade, No Diploma]]/Table3235[[#This Row],[Population 25 and Older]]</f>
        <v>6.3916327716443929E-3</v>
      </c>
      <c r="I12" s="1">
        <v>480</v>
      </c>
      <c r="J12" s="10">
        <f>Table3235[[#This Row],[High School Graduate]]/Table3235[[#This Row],[Population 25 and Older]]</f>
        <v>0.13945380592678674</v>
      </c>
      <c r="K12" s="1">
        <v>343</v>
      </c>
      <c r="L12" s="10">
        <f>Table3235[[#This Row],[Some College, No Degree]]/Table3235[[#This Row],[Population 25 and Older]]</f>
        <v>9.9651365485183038E-2</v>
      </c>
      <c r="M12" s="1">
        <v>390</v>
      </c>
      <c r="N12" s="10">
        <f>Table3235[[#This Row],[Associate''s Degree]]/Table3235[[#This Row],[Population 25 and Older]]</f>
        <v>0.11330621731551424</v>
      </c>
      <c r="O12" s="1">
        <v>928</v>
      </c>
      <c r="P12" s="10">
        <f>Table3235[[#This Row],[Bachelor''s Degree]]/Table3235[[#This Row],[Population 25 and Older]]</f>
        <v>0.2696106914584544</v>
      </c>
      <c r="Q12" s="1">
        <v>1183</v>
      </c>
      <c r="R12" s="10">
        <f>Table3235[[#This Row],[Graduate or Professional Degree]]/Table3235[[#This Row],[Population 25 and Older]]</f>
        <v>0.34369552585705987</v>
      </c>
    </row>
    <row r="13" spans="1:18" x14ac:dyDescent="0.25">
      <c r="A13" t="s">
        <v>8</v>
      </c>
      <c r="B13">
        <v>2024</v>
      </c>
      <c r="C13" s="1">
        <v>20522</v>
      </c>
      <c r="D13" s="1">
        <v>15742</v>
      </c>
      <c r="E13" s="1">
        <v>71</v>
      </c>
      <c r="F13" s="10">
        <f>Table3235[[#This Row],[Less than 9th Grade]]/Table3235[[#This Row],[Population 25 and Older]]</f>
        <v>4.5102274171007492E-3</v>
      </c>
      <c r="G13" s="1">
        <v>235</v>
      </c>
      <c r="H13" s="10">
        <f>Table3235[[#This Row],[9th to 12th Grade, No Diploma]]/Table3235[[#This Row],[Population 25 and Older]]</f>
        <v>1.4928217507305297E-2</v>
      </c>
      <c r="I13" s="1">
        <v>3195</v>
      </c>
      <c r="J13" s="10">
        <f>Table3235[[#This Row],[High School Graduate]]/Table3235[[#This Row],[Population 25 and Older]]</f>
        <v>0.20296023376953373</v>
      </c>
      <c r="K13" s="1">
        <v>2725</v>
      </c>
      <c r="L13" s="10">
        <f>Table3235[[#This Row],[Some College, No Degree]]/Table3235[[#This Row],[Population 25 and Older]]</f>
        <v>0.17310379875492313</v>
      </c>
      <c r="M13" s="1">
        <v>1385</v>
      </c>
      <c r="N13" s="10">
        <f>Table3235[[#This Row],[Associate''s Degree]]/Table3235[[#This Row],[Population 25 and Older]]</f>
        <v>8.7981196798373781E-2</v>
      </c>
      <c r="O13" s="1">
        <v>4962</v>
      </c>
      <c r="P13" s="10">
        <f>Table3235[[#This Row],[Bachelor''s Degree]]/Table3235[[#This Row],[Population 25 and Older]]</f>
        <v>0.31520772455850593</v>
      </c>
      <c r="Q13" s="1">
        <v>3169</v>
      </c>
      <c r="R13" s="10">
        <f>Table3235[[#This Row],[Graduate or Professional Degree]]/Table3235[[#This Row],[Population 25 and Older]]</f>
        <v>0.20130860119425739</v>
      </c>
    </row>
    <row r="14" spans="1:18" x14ac:dyDescent="0.25">
      <c r="A14" t="s">
        <v>9</v>
      </c>
      <c r="B14">
        <v>2024</v>
      </c>
      <c r="C14" s="1">
        <v>1708</v>
      </c>
      <c r="D14" s="1">
        <v>1454</v>
      </c>
      <c r="E14" s="1">
        <v>18</v>
      </c>
      <c r="F14" s="10">
        <f>Table3235[[#This Row],[Less than 9th Grade]]/Table3235[[#This Row],[Population 25 and Older]]</f>
        <v>1.2379642365887207E-2</v>
      </c>
      <c r="G14" s="1">
        <v>0</v>
      </c>
      <c r="H14" s="10">
        <f>Table3235[[#This Row],[9th to 12th Grade, No Diploma]]/Table3235[[#This Row],[Population 25 and Older]]</f>
        <v>0</v>
      </c>
      <c r="I14" s="1">
        <v>472</v>
      </c>
      <c r="J14" s="10">
        <f>Table3235[[#This Row],[High School Graduate]]/Table3235[[#This Row],[Population 25 and Older]]</f>
        <v>0.3246217331499312</v>
      </c>
      <c r="K14" s="1">
        <v>88</v>
      </c>
      <c r="L14" s="10">
        <f>Table3235[[#This Row],[Some College, No Degree]]/Table3235[[#This Row],[Population 25 and Older]]</f>
        <v>6.0522696011004129E-2</v>
      </c>
      <c r="M14" s="1">
        <v>34</v>
      </c>
      <c r="N14" s="10">
        <f>Table3235[[#This Row],[Associate''s Degree]]/Table3235[[#This Row],[Population 25 and Older]]</f>
        <v>2.3383768913342505E-2</v>
      </c>
      <c r="O14" s="1">
        <v>302</v>
      </c>
      <c r="P14" s="10">
        <f>Table3235[[#This Row],[Bachelor''s Degree]]/Table3235[[#This Row],[Population 25 and Older]]</f>
        <v>0.2077028885832187</v>
      </c>
      <c r="Q14" s="1">
        <v>540</v>
      </c>
      <c r="R14" s="10">
        <f>Table3235[[#This Row],[Graduate or Professional Degree]]/Table3235[[#This Row],[Population 25 and Older]]</f>
        <v>0.37138927097661623</v>
      </c>
    </row>
    <row r="15" spans="1:18" x14ac:dyDescent="0.25">
      <c r="A15" t="s">
        <v>10</v>
      </c>
      <c r="B15">
        <v>2024</v>
      </c>
      <c r="C15" s="1">
        <v>4404</v>
      </c>
      <c r="D15" s="1">
        <v>3624</v>
      </c>
      <c r="E15" s="1">
        <v>0</v>
      </c>
      <c r="F15" s="10">
        <f>Table3235[[#This Row],[Less than 9th Grade]]/Table3235[[#This Row],[Population 25 and Older]]</f>
        <v>0</v>
      </c>
      <c r="G15" s="1">
        <v>43</v>
      </c>
      <c r="H15" s="10">
        <f>Table3235[[#This Row],[9th to 12th Grade, No Diploma]]/Table3235[[#This Row],[Population 25 and Older]]</f>
        <v>1.1865342163355408E-2</v>
      </c>
      <c r="I15" s="1">
        <v>733</v>
      </c>
      <c r="J15" s="10">
        <f>Table3235[[#This Row],[High School Graduate]]/Table3235[[#This Row],[Population 25 and Older]]</f>
        <v>0.2022626931567329</v>
      </c>
      <c r="K15" s="1">
        <v>283</v>
      </c>
      <c r="L15" s="10">
        <f>Table3235[[#This Row],[Some College, No Degree]]/Table3235[[#This Row],[Population 25 and Older]]</f>
        <v>7.8090507726269312E-2</v>
      </c>
      <c r="M15" s="1">
        <v>225</v>
      </c>
      <c r="N15" s="10">
        <f>Table3235[[#This Row],[Associate''s Degree]]/Table3235[[#This Row],[Population 25 and Older]]</f>
        <v>6.2086092715231786E-2</v>
      </c>
      <c r="O15" s="1">
        <v>943</v>
      </c>
      <c r="P15" s="10">
        <f>Table3235[[#This Row],[Bachelor''s Degree]]/Table3235[[#This Row],[Population 25 and Older]]</f>
        <v>0.26020971302428259</v>
      </c>
      <c r="Q15" s="1">
        <v>1397</v>
      </c>
      <c r="R15" s="10">
        <f>Table3235[[#This Row],[Graduate or Professional Degree]]/Table3235[[#This Row],[Population 25 and Older]]</f>
        <v>0.38548565121412803</v>
      </c>
    </row>
    <row r="16" spans="1:18" x14ac:dyDescent="0.25">
      <c r="A16" t="s">
        <v>19</v>
      </c>
      <c r="B16">
        <v>2024</v>
      </c>
      <c r="C16" s="1">
        <v>25224</v>
      </c>
      <c r="D16" s="1">
        <v>20327</v>
      </c>
      <c r="E16" s="1">
        <v>373</v>
      </c>
      <c r="F16" s="10">
        <f>Table3235[[#This Row],[Less than 9th Grade]]/Table3235[[#This Row],[Population 25 and Older]]</f>
        <v>1.8349977861957002E-2</v>
      </c>
      <c r="G16" s="1">
        <v>668</v>
      </c>
      <c r="H16" s="10">
        <f>Table3235[[#This Row],[9th to 12th Grade, No Diploma]]/Table3235[[#This Row],[Population 25 and Older]]</f>
        <v>3.28626949377675E-2</v>
      </c>
      <c r="I16" s="1">
        <v>4557</v>
      </c>
      <c r="J16" s="10">
        <f>Table3235[[#This Row],[High School Graduate]]/Table3235[[#This Row],[Population 25 and Older]]</f>
        <v>0.22418458208294387</v>
      </c>
      <c r="K16" s="1">
        <v>4440</v>
      </c>
      <c r="L16" s="10">
        <f>Table3235[[#This Row],[Some College, No Degree]]/Table3235[[#This Row],[Population 25 and Older]]</f>
        <v>0.2184286909037241</v>
      </c>
      <c r="M16" s="1">
        <v>1921</v>
      </c>
      <c r="N16" s="10">
        <f>Table3235[[#This Row],[Associate''s Degree]]/Table3235[[#This Row],[Population 25 and Older]]</f>
        <v>9.4504845771633789E-2</v>
      </c>
      <c r="O16" s="1">
        <v>4629</v>
      </c>
      <c r="P16" s="10">
        <f>Table3235[[#This Row],[Bachelor''s Degree]]/Table3235[[#This Row],[Population 25 and Older]]</f>
        <v>0.22772666896246371</v>
      </c>
      <c r="Q16" s="1">
        <v>3739</v>
      </c>
      <c r="R16" s="10">
        <f>Table3235[[#This Row],[Graduate or Professional Degree]]/Table3235[[#This Row],[Population 25 and Older]]</f>
        <v>0.18394253947951</v>
      </c>
    </row>
    <row r="17" spans="1:18" x14ac:dyDescent="0.25">
      <c r="A17" t="s">
        <v>14</v>
      </c>
      <c r="B17">
        <v>2024</v>
      </c>
      <c r="C17" s="1">
        <v>231668</v>
      </c>
      <c r="D17" s="1">
        <v>183732</v>
      </c>
      <c r="E17" s="1">
        <v>2981</v>
      </c>
      <c r="F17" s="10">
        <f>Table3235[[#This Row],[Less than 9th Grade]]/Table3235[[#This Row],[Population 25 and Older]]</f>
        <v>1.6224718611891231E-2</v>
      </c>
      <c r="G17" s="1">
        <v>3932</v>
      </c>
      <c r="H17" s="10">
        <f>Table3235[[#This Row],[9th to 12th Grade, No Diploma]]/Table3235[[#This Row],[Population 25 and Older]]</f>
        <v>2.140073585439662E-2</v>
      </c>
      <c r="I17" s="1">
        <v>38370</v>
      </c>
      <c r="J17" s="10">
        <f>Table3235[[#This Row],[High School Graduate]]/Table3235[[#This Row],[Population 25 and Older]]</f>
        <v>0.208836784011495</v>
      </c>
      <c r="K17" s="1">
        <v>32929</v>
      </c>
      <c r="L17" s="10">
        <f>Table3235[[#This Row],[Some College, No Degree]]/Table3235[[#This Row],[Population 25 and Older]]</f>
        <v>0.17922299871552044</v>
      </c>
      <c r="M17" s="1">
        <v>16894</v>
      </c>
      <c r="N17" s="10">
        <f>Table3235[[#This Row],[Associate''s Degree]]/Table3235[[#This Row],[Population 25 and Older]]</f>
        <v>9.1949143317440626E-2</v>
      </c>
      <c r="O17" s="1">
        <v>47512</v>
      </c>
      <c r="P17" s="10">
        <f>Table3235[[#This Row],[Bachelor''s Degree]]/Table3235[[#This Row],[Population 25 and Older]]</f>
        <v>0.25859403914397056</v>
      </c>
      <c r="Q17" s="1">
        <v>41114</v>
      </c>
      <c r="R17" s="10">
        <f>Table3235[[#This Row],[Graduate or Professional Degree]]/Table3235[[#This Row],[Population 25 and Older]]</f>
        <v>0.22377158034528552</v>
      </c>
    </row>
  </sheetData>
  <phoneticPr fontId="3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5696B-9CA8-434C-A0F7-A4857FB9A127}">
  <dimension ref="A1:AC18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7" bestFit="1" customWidth="1"/>
    <col min="2" max="2" width="7.140625" bestFit="1" customWidth="1"/>
    <col min="3" max="3" width="12.5703125" style="3" bestFit="1" customWidth="1"/>
    <col min="4" max="4" width="12.5703125" style="3" customWidth="1"/>
    <col min="5" max="5" width="12.7109375" style="1" customWidth="1"/>
    <col min="6" max="6" width="9.42578125" style="1" customWidth="1"/>
    <col min="7" max="16" width="12.7109375" style="1" customWidth="1"/>
    <col min="17" max="17" width="13.42578125" customWidth="1"/>
    <col min="18" max="18" width="14.85546875" customWidth="1"/>
    <col min="19" max="20" width="12.7109375" style="1" customWidth="1"/>
    <col min="21" max="21" width="13" customWidth="1"/>
    <col min="22" max="22" width="14.7109375" customWidth="1"/>
    <col min="27" max="29" width="12.7109375" style="1" customWidth="1"/>
    <col min="30" max="30" width="13" customWidth="1"/>
  </cols>
  <sheetData>
    <row r="1" spans="1:29" s="5" customFormat="1" ht="105.75" customHeight="1" thickBot="1" x14ac:dyDescent="0.3">
      <c r="A1" s="6" t="s">
        <v>101</v>
      </c>
      <c r="B1" s="7" t="s">
        <v>15</v>
      </c>
      <c r="C1" s="8" t="s">
        <v>20</v>
      </c>
      <c r="D1" s="8" t="s">
        <v>157</v>
      </c>
      <c r="E1" s="9" t="s">
        <v>72</v>
      </c>
      <c r="F1" s="9" t="s">
        <v>116</v>
      </c>
      <c r="G1" s="9" t="s">
        <v>73</v>
      </c>
      <c r="H1" s="9" t="s">
        <v>117</v>
      </c>
      <c r="I1" s="9" t="s">
        <v>77</v>
      </c>
      <c r="J1" s="9" t="s">
        <v>121</v>
      </c>
      <c r="K1" s="9" t="s">
        <v>76</v>
      </c>
      <c r="L1" s="9" t="s">
        <v>120</v>
      </c>
      <c r="M1" s="9" t="s">
        <v>80</v>
      </c>
      <c r="N1" s="11" t="s">
        <v>124</v>
      </c>
      <c r="O1" s="9" t="s">
        <v>74</v>
      </c>
      <c r="P1" s="9" t="s">
        <v>118</v>
      </c>
      <c r="Q1" s="9" t="s">
        <v>78</v>
      </c>
      <c r="R1" s="9" t="s">
        <v>122</v>
      </c>
      <c r="S1" s="9" t="s">
        <v>75</v>
      </c>
      <c r="T1" s="9" t="s">
        <v>119</v>
      </c>
      <c r="U1" s="9" t="s">
        <v>79</v>
      </c>
      <c r="V1" s="9" t="s">
        <v>123</v>
      </c>
    </row>
    <row r="2" spans="1:29" ht="15.75" thickTop="1" x14ac:dyDescent="0.25">
      <c r="A2" t="s">
        <v>0</v>
      </c>
      <c r="B2">
        <v>2024</v>
      </c>
      <c r="C2" s="1">
        <v>49568</v>
      </c>
      <c r="D2" s="1">
        <v>47219</v>
      </c>
      <c r="E2" s="1">
        <v>38263</v>
      </c>
      <c r="F2" s="10">
        <v>0.81033058726360152</v>
      </c>
      <c r="G2" s="1">
        <v>957</v>
      </c>
      <c r="H2" s="10">
        <v>2.0267265295749591E-2</v>
      </c>
      <c r="I2" s="1">
        <v>469</v>
      </c>
      <c r="J2" s="10">
        <v>9.9324424490141675E-3</v>
      </c>
      <c r="K2" s="1">
        <v>640</v>
      </c>
      <c r="L2" s="10">
        <v>1.3553866028505475E-2</v>
      </c>
      <c r="M2" s="1">
        <v>41</v>
      </c>
      <c r="N2" s="10">
        <v>8.68294542451132E-4</v>
      </c>
      <c r="O2" s="1">
        <v>3784</v>
      </c>
      <c r="P2" s="10">
        <v>8.0137232893538621E-2</v>
      </c>
      <c r="Q2" s="1">
        <v>2878</v>
      </c>
      <c r="R2" s="10">
        <v>6.0950041296935556E-2</v>
      </c>
      <c r="S2" s="1">
        <v>108</v>
      </c>
      <c r="T2" s="10">
        <v>2.2872148923102987E-3</v>
      </c>
      <c r="U2" s="1">
        <v>79</v>
      </c>
      <c r="V2" s="10">
        <v>1.6730553378936446E-3</v>
      </c>
      <c r="AA2"/>
      <c r="AB2"/>
      <c r="AC2"/>
    </row>
    <row r="3" spans="1:29" x14ac:dyDescent="0.25">
      <c r="A3" t="s">
        <v>1</v>
      </c>
      <c r="B3">
        <v>2024</v>
      </c>
      <c r="C3" s="1">
        <v>20323</v>
      </c>
      <c r="D3" s="1">
        <v>19687</v>
      </c>
      <c r="E3" s="1">
        <v>18388</v>
      </c>
      <c r="F3" s="10">
        <v>0.93401737186976175</v>
      </c>
      <c r="G3" s="1">
        <v>94</v>
      </c>
      <c r="H3" s="10">
        <v>4.7747244374460301E-3</v>
      </c>
      <c r="I3" s="1">
        <v>127</v>
      </c>
      <c r="J3" s="10">
        <v>6.4509574846345306E-3</v>
      </c>
      <c r="K3" s="1">
        <v>13</v>
      </c>
      <c r="L3" s="10">
        <v>6.6033423071062123E-4</v>
      </c>
      <c r="M3" s="1">
        <v>3</v>
      </c>
      <c r="N3" s="10">
        <v>1.5238482247168181E-4</v>
      </c>
      <c r="O3" s="1">
        <v>533</v>
      </c>
      <c r="P3" s="10">
        <v>2.707370345913547E-2</v>
      </c>
      <c r="Q3" s="1">
        <v>321</v>
      </c>
      <c r="R3" s="10">
        <v>1.6305176004469953E-2</v>
      </c>
      <c r="S3" s="1">
        <v>125</v>
      </c>
      <c r="T3" s="10">
        <v>6.3493676029867429E-3</v>
      </c>
      <c r="U3" s="1">
        <v>83</v>
      </c>
      <c r="V3" s="10">
        <v>4.2159800883831968E-3</v>
      </c>
      <c r="AA3"/>
      <c r="AB3"/>
      <c r="AC3"/>
    </row>
    <row r="4" spans="1:29" x14ac:dyDescent="0.25">
      <c r="A4" t="s">
        <v>2</v>
      </c>
      <c r="B4">
        <v>2024</v>
      </c>
      <c r="C4" s="1">
        <v>10420</v>
      </c>
      <c r="D4" s="1">
        <v>10133</v>
      </c>
      <c r="E4" s="1">
        <v>9364</v>
      </c>
      <c r="F4" s="10">
        <v>0.9241093457021613</v>
      </c>
      <c r="G4" s="1">
        <v>163</v>
      </c>
      <c r="H4" s="10">
        <v>1.6086055462350736E-2</v>
      </c>
      <c r="I4" s="1">
        <v>37</v>
      </c>
      <c r="J4" s="10">
        <v>3.6514359024967928E-3</v>
      </c>
      <c r="K4" s="1">
        <v>51</v>
      </c>
      <c r="L4" s="10">
        <v>5.0330602980361199E-3</v>
      </c>
      <c r="M4" s="1">
        <v>0</v>
      </c>
      <c r="N4" s="10">
        <v>0</v>
      </c>
      <c r="O4" s="1">
        <v>341</v>
      </c>
      <c r="P4" s="10">
        <v>3.3652422777065032E-2</v>
      </c>
      <c r="Q4" s="1">
        <v>83</v>
      </c>
      <c r="R4" s="10">
        <v>8.1910589164117236E-3</v>
      </c>
      <c r="S4" s="1">
        <v>27</v>
      </c>
      <c r="T4" s="10">
        <v>2.6645613342544164E-3</v>
      </c>
      <c r="U4" s="1">
        <v>67</v>
      </c>
      <c r="V4" s="10">
        <v>6.6120596072239222E-3</v>
      </c>
      <c r="AA4"/>
      <c r="AB4"/>
      <c r="AC4"/>
    </row>
    <row r="5" spans="1:29" x14ac:dyDescent="0.25">
      <c r="A5" t="s">
        <v>16</v>
      </c>
      <c r="B5">
        <v>2024</v>
      </c>
      <c r="C5" s="1">
        <v>6681</v>
      </c>
      <c r="D5" s="1">
        <v>6482</v>
      </c>
      <c r="E5" s="1">
        <v>6317</v>
      </c>
      <c r="F5" s="10">
        <v>0.97454489355137308</v>
      </c>
      <c r="G5" s="1">
        <v>45</v>
      </c>
      <c r="H5" s="10">
        <v>6.9423017587164453E-3</v>
      </c>
      <c r="I5" s="1">
        <v>2</v>
      </c>
      <c r="J5" s="10">
        <v>3.0854674483184202E-4</v>
      </c>
      <c r="K5" s="1">
        <v>16</v>
      </c>
      <c r="L5" s="10">
        <v>2.4683739586547362E-3</v>
      </c>
      <c r="M5" s="1">
        <v>0</v>
      </c>
      <c r="N5" s="10">
        <v>0</v>
      </c>
      <c r="O5" s="1">
        <v>93</v>
      </c>
      <c r="P5" s="10">
        <v>1.4347423634680653E-2</v>
      </c>
      <c r="Q5" s="1">
        <v>0</v>
      </c>
      <c r="R5" s="10">
        <v>0</v>
      </c>
      <c r="S5" s="1">
        <v>9</v>
      </c>
      <c r="T5" s="10">
        <v>1.388460351743289E-3</v>
      </c>
      <c r="U5" s="1">
        <v>0</v>
      </c>
      <c r="V5" s="10">
        <v>0</v>
      </c>
      <c r="AA5"/>
      <c r="AB5"/>
      <c r="AC5"/>
    </row>
    <row r="6" spans="1:29" x14ac:dyDescent="0.25">
      <c r="A6" t="s">
        <v>17</v>
      </c>
      <c r="B6">
        <v>2024</v>
      </c>
      <c r="C6" s="1">
        <v>14868</v>
      </c>
      <c r="D6" s="1">
        <v>14513</v>
      </c>
      <c r="E6" s="1">
        <v>13264</v>
      </c>
      <c r="F6" s="10">
        <v>0.91393922690002072</v>
      </c>
      <c r="G6" s="1">
        <v>513</v>
      </c>
      <c r="H6" s="10">
        <v>3.5347619375732102E-2</v>
      </c>
      <c r="I6" s="1">
        <v>309</v>
      </c>
      <c r="J6" s="10">
        <v>2.1291256115207057E-2</v>
      </c>
      <c r="K6" s="1">
        <v>31</v>
      </c>
      <c r="L6" s="10">
        <v>2.1360159856680218E-3</v>
      </c>
      <c r="M6" s="1">
        <v>0</v>
      </c>
      <c r="N6" s="10">
        <v>0</v>
      </c>
      <c r="O6" s="1">
        <v>220</v>
      </c>
      <c r="P6" s="10">
        <v>1.5158823124095638E-2</v>
      </c>
      <c r="Q6" s="1">
        <v>129</v>
      </c>
      <c r="R6" s="10">
        <v>8.8885826500378975E-3</v>
      </c>
      <c r="S6" s="1">
        <v>14</v>
      </c>
      <c r="T6" s="10">
        <v>9.6465238062426787E-4</v>
      </c>
      <c r="U6" s="1">
        <v>33</v>
      </c>
      <c r="V6" s="10">
        <v>2.2738234686143456E-3</v>
      </c>
      <c r="AA6"/>
      <c r="AB6"/>
      <c r="AC6"/>
    </row>
    <row r="7" spans="1:29" x14ac:dyDescent="0.25">
      <c r="A7" t="s">
        <v>3</v>
      </c>
      <c r="B7">
        <v>2024</v>
      </c>
      <c r="C7" s="1">
        <v>5811</v>
      </c>
      <c r="D7" s="1">
        <v>5674</v>
      </c>
      <c r="E7" s="1">
        <v>5206</v>
      </c>
      <c r="F7" s="10">
        <v>0.91751850546351776</v>
      </c>
      <c r="G7" s="1">
        <v>81</v>
      </c>
      <c r="H7" s="10">
        <v>1.4275643285160381E-2</v>
      </c>
      <c r="I7" s="1">
        <v>36</v>
      </c>
      <c r="J7" s="10">
        <v>6.3447303489601696E-3</v>
      </c>
      <c r="K7" s="1">
        <v>21</v>
      </c>
      <c r="L7" s="10">
        <v>3.7010927035600986E-3</v>
      </c>
      <c r="M7" s="1">
        <v>0</v>
      </c>
      <c r="N7" s="10">
        <v>0</v>
      </c>
      <c r="O7" s="1">
        <v>171</v>
      </c>
      <c r="P7" s="10">
        <v>3.0137469157560805E-2</v>
      </c>
      <c r="Q7" s="1">
        <v>63</v>
      </c>
      <c r="R7" s="10">
        <v>1.1103278110680296E-2</v>
      </c>
      <c r="S7" s="1">
        <v>87</v>
      </c>
      <c r="T7" s="10">
        <v>1.5333098343320408E-2</v>
      </c>
      <c r="U7" s="1">
        <v>9</v>
      </c>
      <c r="V7" s="10">
        <v>1.5861825872400424E-3</v>
      </c>
      <c r="AA7"/>
      <c r="AB7"/>
      <c r="AC7"/>
    </row>
    <row r="8" spans="1:29" x14ac:dyDescent="0.25">
      <c r="A8" t="s">
        <v>4</v>
      </c>
      <c r="B8">
        <v>2024</v>
      </c>
      <c r="C8" s="1">
        <v>33039</v>
      </c>
      <c r="D8" s="1">
        <v>31749</v>
      </c>
      <c r="E8" s="1">
        <v>28119</v>
      </c>
      <c r="F8" s="10">
        <v>0.88566569025796094</v>
      </c>
      <c r="G8" s="1">
        <v>551</v>
      </c>
      <c r="H8" s="10">
        <v>1.7354877318970677E-2</v>
      </c>
      <c r="I8" s="1">
        <v>180</v>
      </c>
      <c r="J8" s="10">
        <v>5.6694699045639237E-3</v>
      </c>
      <c r="K8" s="1">
        <v>316</v>
      </c>
      <c r="L8" s="10">
        <v>9.9530693880122215E-3</v>
      </c>
      <c r="M8" s="1">
        <v>0</v>
      </c>
      <c r="N8" s="10">
        <v>0</v>
      </c>
      <c r="O8" s="1">
        <v>982</v>
      </c>
      <c r="P8" s="10">
        <v>3.0930108034898738E-2</v>
      </c>
      <c r="Q8" s="1">
        <v>940</v>
      </c>
      <c r="R8" s="10">
        <v>2.960723172383382E-2</v>
      </c>
      <c r="S8" s="1">
        <v>472</v>
      </c>
      <c r="T8" s="10">
        <v>1.486660997196762E-2</v>
      </c>
      <c r="U8" s="1">
        <v>189</v>
      </c>
      <c r="V8" s="10">
        <v>5.9529433997921192E-3</v>
      </c>
      <c r="AA8"/>
      <c r="AB8"/>
      <c r="AC8"/>
    </row>
    <row r="9" spans="1:29" x14ac:dyDescent="0.25">
      <c r="A9" t="s">
        <v>18</v>
      </c>
      <c r="B9">
        <v>2024</v>
      </c>
      <c r="C9" s="1">
        <v>13598</v>
      </c>
      <c r="D9" s="1">
        <v>13293</v>
      </c>
      <c r="E9" s="1">
        <v>12530</v>
      </c>
      <c r="F9" s="10">
        <v>0.94260136914165349</v>
      </c>
      <c r="G9" s="1">
        <v>32</v>
      </c>
      <c r="H9" s="10">
        <v>2.4072820281351086E-3</v>
      </c>
      <c r="I9" s="1">
        <v>29</v>
      </c>
      <c r="J9" s="10">
        <v>2.1815993379974423E-3</v>
      </c>
      <c r="K9" s="1">
        <v>16</v>
      </c>
      <c r="L9" s="10">
        <v>1.2036410140675543E-3</v>
      </c>
      <c r="M9" s="1">
        <v>0</v>
      </c>
      <c r="N9" s="10">
        <v>0</v>
      </c>
      <c r="O9" s="1">
        <v>385</v>
      </c>
      <c r="P9" s="10">
        <v>2.8962611901000527E-2</v>
      </c>
      <c r="Q9" s="1">
        <v>9</v>
      </c>
      <c r="R9" s="10">
        <v>6.770480704129993E-4</v>
      </c>
      <c r="S9" s="1">
        <v>292</v>
      </c>
      <c r="T9" s="10">
        <v>2.1966448506732867E-2</v>
      </c>
      <c r="U9" s="1">
        <v>0</v>
      </c>
      <c r="V9" s="10">
        <v>0</v>
      </c>
      <c r="AA9"/>
      <c r="AB9"/>
      <c r="AC9"/>
    </row>
    <row r="10" spans="1:29" x14ac:dyDescent="0.25">
      <c r="A10" t="s">
        <v>5</v>
      </c>
      <c r="B10">
        <v>2024</v>
      </c>
      <c r="C10" s="1">
        <v>15384</v>
      </c>
      <c r="D10" s="1">
        <v>14919</v>
      </c>
      <c r="E10" s="1">
        <v>13869</v>
      </c>
      <c r="F10" s="10">
        <v>0.92961994771767542</v>
      </c>
      <c r="G10" s="1">
        <v>217</v>
      </c>
      <c r="H10" s="10">
        <v>1.4545210805013741E-2</v>
      </c>
      <c r="I10" s="1">
        <v>207</v>
      </c>
      <c r="J10" s="10">
        <v>1.3874924592801126E-2</v>
      </c>
      <c r="K10" s="1">
        <v>32</v>
      </c>
      <c r="L10" s="10">
        <v>2.1449158790803674E-3</v>
      </c>
      <c r="M10" s="1">
        <v>20</v>
      </c>
      <c r="N10" s="10">
        <v>1.3405724244252295E-3</v>
      </c>
      <c r="O10" s="1">
        <v>483</v>
      </c>
      <c r="P10" s="10">
        <v>3.2374824049869293E-2</v>
      </c>
      <c r="Q10" s="1">
        <v>91</v>
      </c>
      <c r="R10" s="10">
        <v>6.0996045311347948E-3</v>
      </c>
      <c r="S10" s="1">
        <v>0</v>
      </c>
      <c r="T10" s="10">
        <v>0</v>
      </c>
      <c r="U10" s="1">
        <v>0</v>
      </c>
      <c r="V10" s="10">
        <v>0</v>
      </c>
      <c r="AA10"/>
      <c r="AB10"/>
      <c r="AC10"/>
    </row>
    <row r="11" spans="1:29" x14ac:dyDescent="0.25">
      <c r="A11" t="s">
        <v>6</v>
      </c>
      <c r="B11">
        <v>2024</v>
      </c>
      <c r="C11" s="1">
        <v>6415</v>
      </c>
      <c r="D11" s="1">
        <v>6363</v>
      </c>
      <c r="E11" s="1">
        <v>6232</v>
      </c>
      <c r="F11" s="10">
        <v>0.97941222693697938</v>
      </c>
      <c r="G11" s="1">
        <v>57</v>
      </c>
      <c r="H11" s="10">
        <v>8.9580386610089574E-3</v>
      </c>
      <c r="I11" s="1">
        <v>0</v>
      </c>
      <c r="J11" s="10">
        <v>0</v>
      </c>
      <c r="K11" s="1">
        <v>0</v>
      </c>
      <c r="L11" s="10">
        <v>0</v>
      </c>
      <c r="M11" s="1">
        <v>0</v>
      </c>
      <c r="N11" s="10">
        <v>0</v>
      </c>
      <c r="O11" s="1">
        <v>72</v>
      </c>
      <c r="P11" s="10">
        <v>1.1315417256011316E-2</v>
      </c>
      <c r="Q11" s="1">
        <v>0</v>
      </c>
      <c r="R11" s="10">
        <v>0</v>
      </c>
      <c r="S11" s="1">
        <v>0</v>
      </c>
      <c r="T11" s="10">
        <v>0</v>
      </c>
      <c r="U11" s="1">
        <v>0</v>
      </c>
      <c r="V11" s="10">
        <v>0</v>
      </c>
      <c r="AA11"/>
      <c r="AB11"/>
      <c r="AC11"/>
    </row>
    <row r="12" spans="1:29" x14ac:dyDescent="0.25">
      <c r="A12" t="s">
        <v>7</v>
      </c>
      <c r="B12">
        <v>2024</v>
      </c>
      <c r="C12" s="1">
        <v>3703</v>
      </c>
      <c r="D12" s="1">
        <v>3610</v>
      </c>
      <c r="E12" s="1">
        <v>2950</v>
      </c>
      <c r="F12" s="10">
        <v>0.81717451523545703</v>
      </c>
      <c r="G12" s="1">
        <v>313</v>
      </c>
      <c r="H12" s="10">
        <v>8.670360110803324E-2</v>
      </c>
      <c r="I12" s="1">
        <v>57</v>
      </c>
      <c r="J12" s="10">
        <v>1.5789473684210527E-2</v>
      </c>
      <c r="K12" s="1">
        <v>23</v>
      </c>
      <c r="L12" s="10">
        <v>6.3711911357340724E-3</v>
      </c>
      <c r="M12" s="1">
        <v>66</v>
      </c>
      <c r="N12" s="10">
        <v>1.8282548476454295E-2</v>
      </c>
      <c r="O12" s="1">
        <v>107</v>
      </c>
      <c r="P12" s="10">
        <v>2.96398891966759E-2</v>
      </c>
      <c r="Q12" s="1">
        <v>60</v>
      </c>
      <c r="R12" s="10">
        <v>1.662049861495845E-2</v>
      </c>
      <c r="S12" s="1">
        <v>16</v>
      </c>
      <c r="T12" s="10">
        <v>4.43213296398892E-3</v>
      </c>
      <c r="U12" s="1">
        <v>18</v>
      </c>
      <c r="V12" s="10">
        <v>4.9861495844875344E-3</v>
      </c>
      <c r="AA12"/>
      <c r="AB12"/>
      <c r="AC12"/>
    </row>
    <row r="13" spans="1:29" x14ac:dyDescent="0.25">
      <c r="A13" t="s">
        <v>8</v>
      </c>
      <c r="B13">
        <v>2024</v>
      </c>
      <c r="C13" s="1">
        <v>20522</v>
      </c>
      <c r="D13" s="1">
        <v>19790</v>
      </c>
      <c r="E13" s="1">
        <v>19204</v>
      </c>
      <c r="F13" s="10">
        <v>0.97038908539666502</v>
      </c>
      <c r="G13" s="1">
        <v>195</v>
      </c>
      <c r="H13" s="10">
        <v>9.8534613441131885E-3</v>
      </c>
      <c r="I13" s="1">
        <v>95</v>
      </c>
      <c r="J13" s="10">
        <v>4.8004042445679634E-3</v>
      </c>
      <c r="K13" s="1">
        <v>0</v>
      </c>
      <c r="L13" s="10">
        <v>0</v>
      </c>
      <c r="M13" s="1">
        <v>0</v>
      </c>
      <c r="N13" s="10">
        <v>0</v>
      </c>
      <c r="O13" s="1">
        <v>137</v>
      </c>
      <c r="P13" s="10">
        <v>6.9226882263769577E-3</v>
      </c>
      <c r="Q13" s="1">
        <v>41</v>
      </c>
      <c r="R13" s="10">
        <v>2.071753410813542E-3</v>
      </c>
      <c r="S13" s="1">
        <v>102</v>
      </c>
      <c r="T13" s="10">
        <v>5.1541182415361297E-3</v>
      </c>
      <c r="U13" s="1">
        <v>16</v>
      </c>
      <c r="V13" s="10">
        <v>8.0848913592723596E-4</v>
      </c>
      <c r="AA13"/>
      <c r="AB13"/>
      <c r="AC13"/>
    </row>
    <row r="14" spans="1:29" x14ac:dyDescent="0.25">
      <c r="A14" t="s">
        <v>9</v>
      </c>
      <c r="B14">
        <v>2024</v>
      </c>
      <c r="C14" s="1">
        <v>1708</v>
      </c>
      <c r="D14" s="1">
        <v>1693</v>
      </c>
      <c r="E14" s="1">
        <v>1675</v>
      </c>
      <c r="F14" s="10">
        <v>0.98936798582398111</v>
      </c>
      <c r="G14" s="1">
        <v>2</v>
      </c>
      <c r="H14" s="10">
        <v>1.1813349084465446E-3</v>
      </c>
      <c r="I14" s="1">
        <v>0</v>
      </c>
      <c r="J14" s="10">
        <v>0</v>
      </c>
      <c r="K14" s="1">
        <v>0</v>
      </c>
      <c r="L14" s="10">
        <v>0</v>
      </c>
      <c r="M14" s="1">
        <v>0</v>
      </c>
      <c r="N14" s="10">
        <v>0</v>
      </c>
      <c r="O14" s="1">
        <v>16</v>
      </c>
      <c r="P14" s="10">
        <v>9.4506792675723567E-3</v>
      </c>
      <c r="Q14" s="1">
        <v>0</v>
      </c>
      <c r="R14" s="10">
        <v>0</v>
      </c>
      <c r="S14" s="1">
        <v>0</v>
      </c>
      <c r="T14" s="10">
        <v>0</v>
      </c>
      <c r="U14" s="1">
        <v>0</v>
      </c>
      <c r="V14" s="10">
        <v>0</v>
      </c>
      <c r="AA14"/>
      <c r="AB14"/>
      <c r="AC14"/>
    </row>
    <row r="15" spans="1:29" x14ac:dyDescent="0.25">
      <c r="A15" t="s">
        <v>10</v>
      </c>
      <c r="B15">
        <v>2024</v>
      </c>
      <c r="C15" s="1">
        <v>4404</v>
      </c>
      <c r="D15" s="1">
        <v>4384</v>
      </c>
      <c r="E15" s="1">
        <v>3486</v>
      </c>
      <c r="F15" s="10">
        <v>0.79516423357664234</v>
      </c>
      <c r="G15" s="1">
        <v>93</v>
      </c>
      <c r="H15" s="10">
        <v>2.1213503649635035E-2</v>
      </c>
      <c r="I15" s="1">
        <v>11</v>
      </c>
      <c r="J15" s="10">
        <v>2.5091240875912408E-3</v>
      </c>
      <c r="K15" s="1">
        <v>26</v>
      </c>
      <c r="L15" s="10">
        <v>5.930656934306569E-3</v>
      </c>
      <c r="M15" s="1">
        <v>0</v>
      </c>
      <c r="N15" s="10">
        <v>0</v>
      </c>
      <c r="O15" s="1">
        <v>323</v>
      </c>
      <c r="P15" s="10">
        <v>7.367700729927007E-2</v>
      </c>
      <c r="Q15" s="1">
        <v>85</v>
      </c>
      <c r="R15" s="10">
        <v>1.9388686131386862E-2</v>
      </c>
      <c r="S15" s="1">
        <v>0</v>
      </c>
      <c r="T15" s="10">
        <v>0</v>
      </c>
      <c r="U15" s="1">
        <v>0</v>
      </c>
      <c r="V15" s="10">
        <v>0</v>
      </c>
      <c r="AA15"/>
      <c r="AB15"/>
      <c r="AC15"/>
    </row>
    <row r="16" spans="1:29" x14ac:dyDescent="0.25">
      <c r="A16" t="s">
        <v>19</v>
      </c>
      <c r="B16">
        <v>2024</v>
      </c>
      <c r="C16" s="1">
        <v>25224</v>
      </c>
      <c r="D16" s="1">
        <v>24306</v>
      </c>
      <c r="E16" s="1">
        <v>20415</v>
      </c>
      <c r="F16" s="10">
        <v>0.83991607010614666</v>
      </c>
      <c r="G16" s="1">
        <v>365</v>
      </c>
      <c r="H16" s="10">
        <v>1.5016868262980335E-2</v>
      </c>
      <c r="I16" s="1">
        <v>56</v>
      </c>
      <c r="J16" s="10">
        <v>2.3039578704846541E-3</v>
      </c>
      <c r="K16" s="1">
        <v>63</v>
      </c>
      <c r="L16" s="10">
        <v>2.5919526042952356E-3</v>
      </c>
      <c r="M16" s="1">
        <v>0</v>
      </c>
      <c r="N16" s="10">
        <v>0</v>
      </c>
      <c r="O16" s="1">
        <v>2151</v>
      </c>
      <c r="P16" s="10">
        <v>8.8496667489508768E-2</v>
      </c>
      <c r="Q16" s="1">
        <v>1087</v>
      </c>
      <c r="R16" s="10">
        <v>4.4721467950300339E-2</v>
      </c>
      <c r="S16" s="1">
        <v>107</v>
      </c>
      <c r="T16" s="10">
        <v>4.4022052168188929E-3</v>
      </c>
      <c r="U16" s="1">
        <v>62</v>
      </c>
      <c r="V16" s="10">
        <v>2.5508104994651525E-3</v>
      </c>
      <c r="AA16"/>
      <c r="AB16"/>
      <c r="AC16"/>
    </row>
    <row r="17" spans="1:29" x14ac:dyDescent="0.25">
      <c r="A17" t="s">
        <v>14</v>
      </c>
      <c r="B17">
        <v>2024</v>
      </c>
      <c r="C17" s="1">
        <v>231668</v>
      </c>
      <c r="D17" s="1">
        <v>223813</v>
      </c>
      <c r="E17" s="1">
        <v>199642</v>
      </c>
      <c r="F17" s="10">
        <v>0.89200359228463044</v>
      </c>
      <c r="G17" s="1">
        <v>3678</v>
      </c>
      <c r="H17" s="10">
        <v>1.6433361779700017E-2</v>
      </c>
      <c r="I17" s="1">
        <v>1615</v>
      </c>
      <c r="J17" s="10">
        <v>7.2158453709123245E-3</v>
      </c>
      <c r="K17" s="1">
        <v>1248</v>
      </c>
      <c r="L17" s="10">
        <v>5.5760836055099572E-3</v>
      </c>
      <c r="M17" s="1">
        <v>130</v>
      </c>
      <c r="N17" s="10">
        <v>5.8084204224062054E-4</v>
      </c>
      <c r="O17" s="1">
        <v>9798</v>
      </c>
      <c r="P17" s="10">
        <v>4.3777617922104613E-2</v>
      </c>
      <c r="Q17" s="1">
        <v>5787</v>
      </c>
      <c r="R17" s="10">
        <v>2.58564069111267E-2</v>
      </c>
      <c r="S17" s="1">
        <v>1359</v>
      </c>
      <c r="T17" s="10">
        <v>6.072033349269256E-3</v>
      </c>
      <c r="U17" s="1">
        <v>556</v>
      </c>
      <c r="V17" s="10">
        <v>2.4842167345060385E-3</v>
      </c>
      <c r="AA17"/>
      <c r="AB17"/>
      <c r="AC17"/>
    </row>
    <row r="18" spans="1:29" x14ac:dyDescent="0.25">
      <c r="A18" t="s">
        <v>99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e3f55f-8098-485e-a615-a10e4181e135">
      <Value>3716</Value>
      <Value>101</Value>
      <Value>3916</Value>
    </TaxCatchAll>
    <k20b5b353c2d4a59a44170cce5889c20 xmlns="5d982bf3-a48c-4351-8fdb-12b10060851e">
      <Terms xmlns="http://schemas.microsoft.com/office/infopath/2007/PartnerControls">
        <TermInfo xmlns="http://schemas.microsoft.com/office/infopath/2007/PartnerControls">
          <TermName xmlns="http://schemas.microsoft.com/office/infopath/2007/PartnerControls">Data</TermName>
          <TermId xmlns="http://schemas.microsoft.com/office/infopath/2007/PartnerControls">5ebd0895-5094-4875-943e-d344da627fa1</TermId>
        </TermInfo>
      </Terms>
    </k20b5b353c2d4a59a44170cce5889c20>
    <k1250adc1ff244fa903739753c5e73ff xmlns="5d982bf3-a48c-4351-8fdb-12b10060851e">
      <Terms xmlns="http://schemas.microsoft.com/office/infopath/2007/PartnerControls">
        <TermInfo xmlns="http://schemas.microsoft.com/office/infopath/2007/PartnerControls">
          <TermName xmlns="http://schemas.microsoft.com/office/infopath/2007/PartnerControls">web</TermName>
          <TermId xmlns="http://schemas.microsoft.com/office/infopath/2007/PartnerControls">9932c02a-dfc7-4cbe-ae78-3976b987aa6a</TermId>
        </TermInfo>
      </Terms>
    </k1250adc1ff244fa903739753c5e73ff>
    <ned4871b43f142479a1da9e4dec3ead3 xmlns="5d982bf3-a48c-4351-8fdb-12b10060851e">
      <Terms xmlns="http://schemas.microsoft.com/office/infopath/2007/PartnerControls"/>
    </ned4871b43f142479a1da9e4dec3ead3>
    <MeetingTime xmlns="5d982bf3-a48c-4351-8fdb-12b10060851e" xsi:nil="true"/>
    <a7e4010d7db74f61a5af14041442919b xmlns="5d982bf3-a48c-4351-8fdb-12b10060851e">
      <Terms xmlns="http://schemas.microsoft.com/office/infopath/2007/PartnerControls"/>
    </a7e4010d7db74f61a5af14041442919b>
    <ia4fe8ee8d364c9f8d8b37e8c9aeedb6 xmlns="5d982bf3-a48c-4351-8fdb-12b10060851e">
      <Terms xmlns="http://schemas.microsoft.com/office/infopath/2007/PartnerControls"/>
    </ia4fe8ee8d364c9f8d8b37e8c9aeedb6>
    <fe949326ff6d4687acbf295dda149b37 xmlns="5d982bf3-a48c-4351-8fdb-12b10060851e">
      <Terms xmlns="http://schemas.microsoft.com/office/infopath/2007/PartnerControls"/>
    </fe949326ff6d4687acbf295dda149b37>
    <aeec274ad21c4909ab5fb112d68909fb xmlns="5d982bf3-a48c-4351-8fdb-12b10060851e">
      <Terms xmlns="http://schemas.microsoft.com/office/infopath/2007/PartnerControls"/>
    </aeec274ad21c4909ab5fb112d68909fb>
    <SharedWithUsers xmlns="9be3f55f-8098-485e-a615-a10e4181e135">
      <UserInfo>
        <DisplayName/>
        <AccountId xsi:nil="true"/>
        <AccountType/>
      </UserInfo>
    </SharedWithUsers>
    <lcf76f155ced4ddcb4097134ff3c332f xmlns="ca10bfc4-f870-4cc3-8a61-ea9a369e3574">
      <Terms xmlns="http://schemas.microsoft.com/office/infopath/2007/PartnerControls"/>
    </lcf76f155ced4ddcb4097134ff3c332f>
    <pf601aed3de749a898c3b06239b052af xmlns="ca10bfc4-f870-4cc3-8a61-ea9a369e3574">
      <Terms xmlns="http://schemas.microsoft.com/office/infopath/2007/PartnerControls"/>
    </pf601aed3de749a898c3b06239b052af>
    <TaxKeywordTaxHTField xmlns="9be3f55f-8098-485e-a615-a10e4181e135">
      <Terms xmlns="http://schemas.microsoft.com/office/infopath/2007/PartnerControls"/>
    </TaxKeywordTaxHTField>
    <DocumentSetDescription xmlns="http://schemas.microsoft.com/sharepoint/v3" xsi:nil="true"/>
    <pd51286b66fa4a86843a97fa5c0abf9b xmlns="5d982bf3-a48c-4351-8fdb-12b10060851e">
      <Terms xmlns="http://schemas.microsoft.com/office/infopath/2007/PartnerControls"/>
    </pd51286b66fa4a86843a97fa5c0abf9b>
    <h112d938ec0d43dd9854c9c3eeef9a58 xmlns="ca10bfc4-f870-4cc3-8a61-ea9a369e3574">
      <Terms xmlns="http://schemas.microsoft.com/office/infopath/2007/PartnerControls"/>
    </h112d938ec0d43dd9854c9c3eeef9a58>
    <h7e9c4cc72fb4de094bf87e96890c0c2 xmlns="ca10bfc4-f870-4cc3-8a61-ea9a369e3574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2026</TermName>
          <TermId xmlns="http://schemas.microsoft.com/office/infopath/2007/PartnerControls">37c955a2-c1a9-4692-a97d-f63083cd51eb</TermId>
        </TermInfo>
      </Terms>
    </h7e9c4cc72fb4de094bf87e96890c0c2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0D1B4B03E9CC4698987C706C095295" ma:contentTypeVersion="87" ma:contentTypeDescription="Create a new document." ma:contentTypeScope="" ma:versionID="24f7fa224379a70514fc19f5f4007dc8">
  <xsd:schema xmlns:xsd="http://www.w3.org/2001/XMLSchema" xmlns:xs="http://www.w3.org/2001/XMLSchema" xmlns:p="http://schemas.microsoft.com/office/2006/metadata/properties" xmlns:ns1="http://schemas.microsoft.com/sharepoint/v3" xmlns:ns2="5d982bf3-a48c-4351-8fdb-12b10060851e" xmlns:ns3="9be3f55f-8098-485e-a615-a10e4181e135" xmlns:ns4="ca10bfc4-f870-4cc3-8a61-ea9a369e3574" targetNamespace="http://schemas.microsoft.com/office/2006/metadata/properties" ma:root="true" ma:fieldsID="337be142f902ec9681083e26466126ce" ns1:_="" ns2:_="" ns3:_="" ns4:_="">
    <xsd:import namespace="http://schemas.microsoft.com/sharepoint/v3"/>
    <xsd:import namespace="5d982bf3-a48c-4351-8fdb-12b10060851e"/>
    <xsd:import namespace="9be3f55f-8098-485e-a615-a10e4181e135"/>
    <xsd:import namespace="ca10bfc4-f870-4cc3-8a61-ea9a369e3574"/>
    <xsd:element name="properties">
      <xsd:complexType>
        <xsd:sequence>
          <xsd:element name="documentManagement">
            <xsd:complexType>
              <xsd:all>
                <xsd:element ref="ns3:TaxCatchAll" minOccurs="0"/>
                <xsd:element ref="ns2:ia4fe8ee8d364c9f8d8b37e8c9aeedb6" minOccurs="0"/>
                <xsd:element ref="ns4:h112d938ec0d43dd9854c9c3eeef9a58" minOccurs="0"/>
                <xsd:element ref="ns4:pf601aed3de749a898c3b06239b052af" minOccurs="0"/>
                <xsd:element ref="ns4:h7e9c4cc72fb4de094bf87e96890c0c2" minOccurs="0"/>
                <xsd:element ref="ns2:a7e4010d7db74f61a5af14041442919b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2:ned4871b43f142479a1da9e4dec3ead3" minOccurs="0"/>
                <xsd:element ref="ns2:pd51286b66fa4a86843a97fa5c0abf9b" minOccurs="0"/>
                <xsd:element ref="ns2:k20b5b353c2d4a59a44170cce5889c20" minOccurs="0"/>
                <xsd:element ref="ns4:MediaServiceDateTaken" minOccurs="0"/>
                <xsd:element ref="ns4:MediaServiceLocation" minOccurs="0"/>
                <xsd:element ref="ns3:TaxKeywordTaxHTField" minOccurs="0"/>
                <xsd:element ref="ns2:k1250adc1ff244fa903739753c5e73ff" minOccurs="0"/>
                <xsd:element ref="ns2:MeetingTime" minOccurs="0"/>
                <xsd:element ref="ns2:fe949326ff6d4687acbf295dda149b37" minOccurs="0"/>
                <xsd:element ref="ns4:MediaServiceGenerationTime" minOccurs="0"/>
                <xsd:element ref="ns4:MediaServiceEventHashCode" minOccurs="0"/>
                <xsd:element ref="ns2:aeec274ad21c4909ab5fb112d68909fb" minOccurs="0"/>
                <xsd:element ref="ns3:SharedWithUsers" minOccurs="0"/>
                <xsd:element ref="ns3:SharedWithDetails" minOccurs="0"/>
                <xsd:element ref="ns1:DocumentSetDescription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44" nillable="true" ma:displayName="Description" ma:description="A description of the Document 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982bf3-a48c-4351-8fdb-12b10060851e" elementFormDefault="qualified">
    <xsd:import namespace="http://schemas.microsoft.com/office/2006/documentManagement/types"/>
    <xsd:import namespace="http://schemas.microsoft.com/office/infopath/2007/PartnerControls"/>
    <xsd:element name="ia4fe8ee8d364c9f8d8b37e8c9aeedb6" ma:index="14" nillable="true" ma:taxonomy="true" ma:internalName="ia4fe8ee8d364c9f8d8b37e8c9aeedb6" ma:taxonomyFieldName="Town_x0020_or_x0020_Village" ma:displayName="Town or Village" ma:default="" ma:fieldId="{2a4fe8ee-8d36-4c9f-8d8b-37e8c9aeedb6}" ma:taxonomyMulti="true" ma:sspId="cceb9721-df7c-4dbc-8f19-77f5dc396abe" ma:termSetId="64630a1b-9342-481d-953c-3caea2ee54e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7e4010d7db74f61a5af14041442919b" ma:index="18" nillable="true" ma:taxonomy="true" ma:internalName="a7e4010d7db74f61a5af14041442919b" ma:taxonomyFieldName="Regulatory_x0020_Review_x0020_Types" ma:displayName="Regulatory Review Types" ma:indexed="true" ma:default="" ma:fieldId="{a7e4010d-7db7-4f61-a5af-14041442919b}" ma:sspId="cceb9721-df7c-4dbc-8f19-77f5dc396abe" ma:termSetId="e757629f-12ed-4ccb-be55-a034738c244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ed4871b43f142479a1da9e4dec3ead3" ma:index="23" nillable="true" ma:taxonomy="true" ma:internalName="ned4871b43f142479a1da9e4dec3ead3" ma:taxonomyFieldName="CCC_x0020_Plans" ma:displayName="CCC Plans" ma:default="" ma:fieldId="{7ed4871b-43f1-4247-9a1d-a9e4dec3ead3}" ma:sspId="cceb9721-df7c-4dbc-8f19-77f5dc396abe" ma:termSetId="e8cc82b8-12c0-455f-a3a2-81036c4319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d51286b66fa4a86843a97fa5c0abf9b" ma:index="24" nillable="true" ma:taxonomy="true" ma:internalName="pd51286b66fa4a86843a97fa5c0abf9b" ma:taxonomyFieldName="CCC_x0020_Keywords" ma:displayName="CCC Keywords" ma:default="" ma:fieldId="{9d51286b-66fa-4a86-843a-97fa5c0abf9b}" ma:taxonomyMulti="true" ma:sspId="cceb9721-df7c-4dbc-8f19-77f5dc396abe" ma:termSetId="237bb7e9-aef9-4b25-8f13-0a138404874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k20b5b353c2d4a59a44170cce5889c20" ma:index="25" nillable="true" ma:taxonomy="true" ma:internalName="k20b5b353c2d4a59a44170cce5889c20" ma:taxonomyFieldName="CCC_x0020_Document_x0020_Type" ma:displayName="Document Type" ma:default="" ma:fieldId="{420b5b35-3c2d-4a59-a441-70cce5889c20}" ma:taxonomyMulti="true" ma:sspId="cceb9721-df7c-4dbc-8f19-77f5dc396abe" ma:termSetId="2f5adcc4-b536-4831-8487-2b04e936f6a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1250adc1ff244fa903739753c5e73ff" ma:index="34" nillable="true" ma:taxonomy="true" ma:internalName="k1250adc1ff244fa903739753c5e73ff" ma:taxonomyFieldName="WebResources" ma:displayName="WebResources" ma:indexed="true" ma:default="101;#web|9932c02a-dfc7-4cbe-ae78-3976b987aa6a" ma:fieldId="{41250adc-1ff2-44fa-9037-39753c5e73ff}" ma:sspId="cceb9721-df7c-4dbc-8f19-77f5dc396abe" ma:termSetId="3a3b1e03-2606-4712-baee-4715bbe485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etingTime" ma:index="35" nillable="true" ma:displayName="MeetingTime" ma:format="DateTime" ma:indexed="true" ma:internalName="MeetingTime">
      <xsd:simpleType>
        <xsd:restriction base="dms:DateTime"/>
      </xsd:simpleType>
    </xsd:element>
    <xsd:element name="fe949326ff6d4687acbf295dda149b37" ma:index="37" nillable="true" ma:taxonomy="true" ma:internalName="fe949326ff6d4687acbf295dda149b37" ma:taxonomyFieldName="SiteDomains" ma:displayName="Domains" ma:default="" ma:fieldId="{fe949326-ff6d-4687-acbf-295dda149b37}" ma:sspId="cceb9721-df7c-4dbc-8f19-77f5dc396abe" ma:termSetId="f3a86052-10d6-4365-9271-fd817bb073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eec274ad21c4909ab5fb112d68909fb" ma:index="41" nillable="true" ma:taxonomy="true" ma:internalName="aeec274ad21c4909ab5fb112d68909fb" ma:taxonomyFieldName="Document_x0020_Status" ma:displayName="Document Status" ma:default="" ma:fieldId="{aeec274a-d21c-4909-ab5f-b112d68909fb}" ma:sspId="cceb9721-df7c-4dbc-8f19-77f5dc396abe" ma:termSetId="4ec54bb5-14a5-4b45-bcdb-6e98c6089fd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3f55f-8098-485e-a615-a10e4181e13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2768a9f4-479c-4e6f-93d4-4292895fbc04}" ma:internalName="TaxCatchAll" ma:showField="CatchAllData" ma:web="9be3f55f-8098-485e-a615-a10e4181e1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8" nillable="true" ma:taxonomy="true" ma:internalName="TaxKeywordTaxHTField" ma:taxonomyFieldName="TaxKeyword" ma:displayName="Enterprise Keywords" ma:fieldId="{23f27201-bee3-471e-b2e7-b64fd8b7ca38}" ma:taxonomyMulti="true" ma:sspId="cceb9721-df7c-4dbc-8f19-77f5dc396ab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haredWithUsers" ma:index="4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0bfc4-f870-4cc3-8a61-ea9a369e3574" elementFormDefault="qualified">
    <xsd:import namespace="http://schemas.microsoft.com/office/2006/documentManagement/types"/>
    <xsd:import namespace="http://schemas.microsoft.com/office/infopath/2007/PartnerControls"/>
    <xsd:element name="h112d938ec0d43dd9854c9c3eeef9a58" ma:index="15" nillable="true" ma:taxonomy="true" ma:internalName="h112d938ec0d43dd9854c9c3eeef9a58" ma:taxonomyFieldName="Program_x0020_Area" ma:displayName="Program Area" ma:readOnly="false" ma:default="" ma:fieldId="{1112d938-ec0d-43dd-9854-c9c3eeef9a58}" ma:taxonomyMulti="true" ma:sspId="cceb9721-df7c-4dbc-8f19-77f5dc396abe" ma:termSetId="bbb3c8d7-3f85-4b92-b602-0a181370541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601aed3de749a898c3b06239b052af" ma:index="16" nillable="true" ma:taxonomy="true" ma:internalName="pf601aed3de749a898c3b06239b052af" ma:taxonomyFieldName="Agency" ma:displayName="Agency" ma:readOnly="false" ma:default="" ma:fieldId="{9f601aed-3de7-49a8-98c3-b06239b052af}" ma:taxonomyMulti="true" ma:sspId="cceb9721-df7c-4dbc-8f19-77f5dc396abe" ma:termSetId="a014325f-77f6-4581-a969-155462e883c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7e9c4cc72fb4de094bf87e96890c0c2" ma:index="17" nillable="true" ma:taxonomy="true" ma:internalName="h7e9c4cc72fb4de094bf87e96890c0c2" ma:taxonomyFieldName="Year" ma:displayName="Year" ma:indexed="true" ma:default="" ma:fieldId="{17e9c4cc-72fb-4de0-94bf-87e96890c0c2}" ma:sspId="cceb9721-df7c-4dbc-8f19-77f5dc396abe" ma:termSetId="038d3ef1-10e1-46c9-9eee-9c06d74a457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1" nillable="true" ma:displayName="MediaServiceAutoTags" ma:internalName="MediaServiceAutoTags" ma:readOnly="true">
      <xsd:simpleType>
        <xsd:restriction base="dms:Text"/>
      </xsd:simpleType>
    </xsd:element>
    <xsd:element name="MediaServiceOCR" ma:index="2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7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46" nillable="true" ma:taxonomy="true" ma:internalName="lcf76f155ced4ddcb4097134ff3c332f" ma:taxonomyFieldName="MediaServiceImageTags" ma:displayName="Image Tags" ma:readOnly="false" ma:fieldId="{5cf76f15-5ced-4ddc-b409-7134ff3c332f}" ma:taxonomyMulti="true" ma:sspId="cceb9721-df7c-4dbc-8f19-77f5dc396a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68911C-62D2-4C2F-8557-41511E6FAB4F}">
  <ds:schemaRefs>
    <ds:schemaRef ds:uri="http://schemas.microsoft.com/office/2006/metadata/properties"/>
    <ds:schemaRef ds:uri="http://schemas.microsoft.com/office/infopath/2007/PartnerControls"/>
    <ds:schemaRef ds:uri="9be3f55f-8098-485e-a615-a10e4181e135"/>
    <ds:schemaRef ds:uri="871cf62a-6174-4ba7-ae05-554fd18df6aa"/>
    <ds:schemaRef ds:uri="5d982bf3-a48c-4351-8fdb-12b10060851e"/>
  </ds:schemaRefs>
</ds:datastoreItem>
</file>

<file path=customXml/itemProps2.xml><?xml version="1.0" encoding="utf-8"?>
<ds:datastoreItem xmlns:ds="http://schemas.openxmlformats.org/officeDocument/2006/customXml" ds:itemID="{FCFAA933-4866-47A4-94F2-2557F9EFA8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72B81C-F9E7-4AEE-926B-31037AF6A9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Intro</vt:lpstr>
      <vt:lpstr>Field Definitions</vt:lpstr>
      <vt:lpstr>Population_Race_Data_2026</vt:lpstr>
      <vt:lpstr>Population_Age_Data_2026</vt:lpstr>
      <vt:lpstr>Population_Education_Data_2026</vt:lpstr>
      <vt:lpstr>Population_Language_Data_2026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 Ricotta</dc:creator>
  <cp:keywords/>
  <dc:description/>
  <cp:lastModifiedBy>Chloe Schaefer</cp:lastModifiedBy>
  <cp:revision/>
  <dcterms:created xsi:type="dcterms:W3CDTF">2024-05-06T14:09:25Z</dcterms:created>
  <dcterms:modified xsi:type="dcterms:W3CDTF">2026-07-01T21:02:42Z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8ca930-c773-4612-ba57-7600e9043226_Enabled">
    <vt:lpwstr>true</vt:lpwstr>
  </property>
  <property fmtid="{D5CDD505-2E9C-101B-9397-08002B2CF9AE}" pid="3" name="MSIP_Label_4b8ca930-c773-4612-ba57-7600e9043226_SetDate">
    <vt:lpwstr>2024-05-06T14:47:13Z</vt:lpwstr>
  </property>
  <property fmtid="{D5CDD505-2E9C-101B-9397-08002B2CF9AE}" pid="4" name="MSIP_Label_4b8ca930-c773-4612-ba57-7600e9043226_Method">
    <vt:lpwstr>Standard</vt:lpwstr>
  </property>
  <property fmtid="{D5CDD505-2E9C-101B-9397-08002B2CF9AE}" pid="5" name="MSIP_Label_4b8ca930-c773-4612-ba57-7600e9043226_Name">
    <vt:lpwstr>defa4170-0d19-0005-0004-bc88714345d2</vt:lpwstr>
  </property>
  <property fmtid="{D5CDD505-2E9C-101B-9397-08002B2CF9AE}" pid="6" name="MSIP_Label_4b8ca930-c773-4612-ba57-7600e9043226_SiteId">
    <vt:lpwstr>84475217-b423-48db-b766-ed4bbbea74f1</vt:lpwstr>
  </property>
  <property fmtid="{D5CDD505-2E9C-101B-9397-08002B2CF9AE}" pid="7" name="MSIP_Label_4b8ca930-c773-4612-ba57-7600e9043226_ActionId">
    <vt:lpwstr>61e37712-3d2a-4105-9a06-6538a3487a07</vt:lpwstr>
  </property>
  <property fmtid="{D5CDD505-2E9C-101B-9397-08002B2CF9AE}" pid="8" name="MSIP_Label_4b8ca930-c773-4612-ba57-7600e9043226_ContentBits">
    <vt:lpwstr>0</vt:lpwstr>
  </property>
  <property fmtid="{D5CDD505-2E9C-101B-9397-08002B2CF9AE}" pid="9" name="ContentTypeId">
    <vt:lpwstr>0x010100A30D1B4B03E9CC4698987C706C095295</vt:lpwstr>
  </property>
  <property fmtid="{D5CDD505-2E9C-101B-9397-08002B2CF9AE}" pid="10" name="MediaServiceImageTags">
    <vt:lpwstr/>
  </property>
  <property fmtid="{D5CDD505-2E9C-101B-9397-08002B2CF9AE}" pid="11" name="Order">
    <vt:r8>13900300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  <property fmtid="{D5CDD505-2E9C-101B-9397-08002B2CF9AE}" pid="18" name="WebResources">
    <vt:lpwstr>101;#web|9932c02a-dfc7-4cbe-ae78-3976b987aa6a</vt:lpwstr>
  </property>
  <property fmtid="{D5CDD505-2E9C-101B-9397-08002B2CF9AE}" pid="19" name="Agency">
    <vt:lpwstr/>
  </property>
  <property fmtid="{D5CDD505-2E9C-101B-9397-08002B2CF9AE}" pid="20" name="CCC_x0020_Document_x0020_Type">
    <vt:lpwstr>3916;#Data|5ebd0895-5094-4875-943e-d344da627fa1</vt:lpwstr>
  </property>
  <property fmtid="{D5CDD505-2E9C-101B-9397-08002B2CF9AE}" pid="21" name="Project_x0020_ID">
    <vt:lpwstr/>
  </property>
  <property fmtid="{D5CDD505-2E9C-101B-9397-08002B2CF9AE}" pid="22" name="SiteDomains">
    <vt:lpwstr/>
  </property>
  <property fmtid="{D5CDD505-2E9C-101B-9397-08002B2CF9AE}" pid="23" name="CCC Program Areas">
    <vt:lpwstr/>
  </property>
  <property fmtid="{D5CDD505-2E9C-101B-9397-08002B2CF9AE}" pid="24" name="Town_x0020_or_x0020_Village">
    <vt:lpwstr/>
  </property>
  <property fmtid="{D5CDD505-2E9C-101B-9397-08002B2CF9AE}" pid="25" name="Project ID">
    <vt:lpwstr/>
  </property>
  <property fmtid="{D5CDD505-2E9C-101B-9397-08002B2CF9AE}" pid="26" name="Document_x0020_Status">
    <vt:lpwstr/>
  </property>
  <property fmtid="{D5CDD505-2E9C-101B-9397-08002B2CF9AE}" pid="27" name="Regulatory Review Types">
    <vt:lpwstr/>
  </property>
  <property fmtid="{D5CDD505-2E9C-101B-9397-08002B2CF9AE}" pid="28" name="Document Status">
    <vt:lpwstr/>
  </property>
  <property fmtid="{D5CDD505-2E9C-101B-9397-08002B2CF9AE}" pid="29" name="CCC Document Type">
    <vt:lpwstr>3916;#Data|5ebd0895-5094-4875-943e-d344da627fa1</vt:lpwstr>
  </property>
  <property fmtid="{D5CDD505-2E9C-101B-9397-08002B2CF9AE}" pid="30" name="CCC_x0020_Program_x0020_Areas">
    <vt:lpwstr/>
  </property>
  <property fmtid="{D5CDD505-2E9C-101B-9397-08002B2CF9AE}" pid="31" name="Regulatory_x0020_Review_x0020_Types">
    <vt:lpwstr/>
  </property>
  <property fmtid="{D5CDD505-2E9C-101B-9397-08002B2CF9AE}" pid="32" name="Year">
    <vt:lpwstr>3716;#2026|37c955a2-c1a9-4692-a97d-f63083cd51eb</vt:lpwstr>
  </property>
  <property fmtid="{D5CDD505-2E9C-101B-9397-08002B2CF9AE}" pid="33" name="CCC_x0020_Plans">
    <vt:lpwstr/>
  </property>
  <property fmtid="{D5CDD505-2E9C-101B-9397-08002B2CF9AE}" pid="34" name="CCC Plans">
    <vt:lpwstr/>
  </property>
  <property fmtid="{D5CDD505-2E9C-101B-9397-08002B2CF9AE}" pid="35" name="Town or Village">
    <vt:lpwstr/>
  </property>
  <property fmtid="{D5CDD505-2E9C-101B-9397-08002B2CF9AE}" pid="36" name="Subregions">
    <vt:lpwstr/>
  </property>
  <property fmtid="{D5CDD505-2E9C-101B-9397-08002B2CF9AE}" pid="37" name="e1a5b98cdd71426dacb6e478c7a5882f">
    <vt:lpwstr/>
  </property>
  <property fmtid="{D5CDD505-2E9C-101B-9397-08002B2CF9AE}" pid="38" name="TaxKeyword">
    <vt:lpwstr/>
  </property>
  <property fmtid="{D5CDD505-2E9C-101B-9397-08002B2CF9AE}" pid="39" name="CCC_x0020_Keywords">
    <vt:lpwstr/>
  </property>
  <property fmtid="{D5CDD505-2E9C-101B-9397-08002B2CF9AE}" pid="40" name="Project ID0">
    <vt:lpwstr/>
  </property>
  <property fmtid="{D5CDD505-2E9C-101B-9397-08002B2CF9AE}" pid="41" name="CCC Keywords">
    <vt:lpwstr/>
  </property>
  <property fmtid="{D5CDD505-2E9C-101B-9397-08002B2CF9AE}" pid="42" name="Wiki Page Categories">
    <vt:lpwstr/>
  </property>
  <property fmtid="{D5CDD505-2E9C-101B-9397-08002B2CF9AE}" pid="43" name="Wiki_x0020_Page_x0020_Categories">
    <vt:lpwstr/>
  </property>
  <property fmtid="{D5CDD505-2E9C-101B-9397-08002B2CF9AE}" pid="44" name="Project_x0020_ID0">
    <vt:lpwstr/>
  </property>
  <property fmtid="{D5CDD505-2E9C-101B-9397-08002B2CF9AE}" pid="45" name="Program_x0020_Area">
    <vt:lpwstr/>
  </property>
  <property fmtid="{D5CDD505-2E9C-101B-9397-08002B2CF9AE}" pid="46" name="Program Area">
    <vt:lpwstr/>
  </property>
</Properties>
</file>