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barnstablecounty.sharepoint.com/dept/commission/team/ed/EcDev Files/Data/Data Cape Cod/Economy/Economy - Establishment Size and Age/"/>
    </mc:Choice>
  </mc:AlternateContent>
  <xr:revisionPtr revIDLastSave="2998" documentId="8_{3443E7C8-08FF-4926-9409-DF5D9853E5AA}" xr6:coauthVersionLast="47" xr6:coauthVersionMax="47" xr10:uidLastSave="{4CE0443F-0A37-409F-AAE5-DDC7F7A678BE}"/>
  <bookViews>
    <workbookView xWindow="-28920" yWindow="-120" windowWidth="29040" windowHeight="15720" xr2:uid="{FDA35C37-773A-4E81-97D4-B72C6CC876CC}"/>
  </bookViews>
  <sheets>
    <sheet name="Intro" sheetId="19" r:id="rId1"/>
    <sheet name="Field Definitions" sheetId="20" r:id="rId2"/>
    <sheet name="Establishments_Age_Data_2026" sheetId="18" r:id="rId3"/>
    <sheet name="Establishments_Size_Data_2026" sheetId="24" r:id="rId4"/>
    <sheet name="EmployeesPerEstablish_Data_2026" sheetId="2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18" l="1"/>
  <c r="N3" i="18"/>
  <c r="N4" i="18"/>
  <c r="L2" i="18"/>
  <c r="L3" i="18"/>
  <c r="L4" i="18"/>
  <c r="J2" i="18"/>
  <c r="J3" i="18"/>
  <c r="J4" i="18"/>
  <c r="H2" i="18"/>
  <c r="H3" i="18"/>
  <c r="H4" i="18"/>
  <c r="F4" i="18"/>
  <c r="F3" i="18"/>
  <c r="F2" i="18"/>
  <c r="F2" i="24"/>
  <c r="N2" i="24"/>
  <c r="N3" i="24"/>
  <c r="N4" i="24"/>
  <c r="L2" i="24"/>
  <c r="L3" i="24"/>
  <c r="L4" i="24"/>
  <c r="J2" i="24"/>
  <c r="J3" i="24"/>
  <c r="J4" i="24"/>
  <c r="H2" i="24"/>
  <c r="H3" i="24"/>
  <c r="H4" i="24"/>
  <c r="F3" i="24"/>
  <c r="F4" i="24"/>
</calcChain>
</file>

<file path=xl/sharedStrings.xml><?xml version="1.0" encoding="utf-8"?>
<sst xmlns="http://schemas.openxmlformats.org/spreadsheetml/2006/main" count="132" uniqueCount="62">
  <si>
    <t>Prepared  by the Cape Cod Commission</t>
  </si>
  <si>
    <t>Field Name</t>
  </si>
  <si>
    <t>Description</t>
  </si>
  <si>
    <t>Barnstable County</t>
  </si>
  <si>
    <t>Year</t>
  </si>
  <si>
    <t>Location</t>
  </si>
  <si>
    <t>Name of town or Barnstable County</t>
  </si>
  <si>
    <t>Business Establishment Data</t>
  </si>
  <si>
    <t>Massachusetts</t>
  </si>
  <si>
    <t>United States</t>
  </si>
  <si>
    <t>Employees 0-1 Years</t>
  </si>
  <si>
    <t>Employees 2-3 Years</t>
  </si>
  <si>
    <t>Employees 4-5 Years</t>
  </si>
  <si>
    <t>Employees 6-10 Years</t>
  </si>
  <si>
    <t>Employees 11+ Years</t>
  </si>
  <si>
    <t>20-49 Employees</t>
  </si>
  <si>
    <t>0-19 Employees</t>
  </si>
  <si>
    <t>50-249 Employees</t>
  </si>
  <si>
    <t>250-499 Employees</t>
  </si>
  <si>
    <t>500+ Employees</t>
  </si>
  <si>
    <t>Total Employees</t>
  </si>
  <si>
    <t>% 0-19 Employees</t>
  </si>
  <si>
    <t>% 20-49 Employees</t>
  </si>
  <si>
    <t>% 50-249 Employees</t>
  </si>
  <si>
    <t>% 250-499 Employees</t>
  </si>
  <si>
    <t>% 500+ Employees</t>
  </si>
  <si>
    <t>% Employees 0-1 Years</t>
  </si>
  <si>
    <t>% Employees 2-3 Years</t>
  </si>
  <si>
    <t>% Employees 4-5 Years</t>
  </si>
  <si>
    <t>% Employees 6-10 Years</t>
  </si>
  <si>
    <t>% Employees 11+ Years</t>
  </si>
  <si>
    <t>Employees per Establishment</t>
  </si>
  <si>
    <t>Number of Establishments</t>
  </si>
  <si>
    <t>Total number of establishments in the specified location</t>
  </si>
  <si>
    <t>Number of employees in the specified location</t>
  </si>
  <si>
    <t>Number of employees at establishments that are 0-1 years of age</t>
  </si>
  <si>
    <t>Percentage of total employees at establishments that are 0-1 years of age</t>
  </si>
  <si>
    <t>Number of employees at establishments that are  2-3 years of age</t>
  </si>
  <si>
    <t>Percentage of total employees at establishments that are 2-3 years of age</t>
  </si>
  <si>
    <t>Number of employees at establishments that are  4-5 years of age</t>
  </si>
  <si>
    <t>Percentage of total employees at establishments that are 4-5 years of age</t>
  </si>
  <si>
    <t>Number of employees at establishments that are  6-10 years of age</t>
  </si>
  <si>
    <t>Percentage of total employees at establishments that are 6-10 years of age</t>
  </si>
  <si>
    <t>Number of employees at establishments that are  11+ years of age</t>
  </si>
  <si>
    <t>Percentage of total employees at establishments that are 11+ years of age</t>
  </si>
  <si>
    <t>Number of employees at establishments with 0-19 employees</t>
  </si>
  <si>
    <t>Percentage of total employees at establishments with 0-19 employees</t>
  </si>
  <si>
    <t>Number of employees at establishments with 20-49 employees</t>
  </si>
  <si>
    <t>Percentage of total employees at establishments with 20-49 employees</t>
  </si>
  <si>
    <t>Number of employees at establishments with 50-249 employees</t>
  </si>
  <si>
    <t>Percentage of total employees at establishments with 50-249 employees</t>
  </si>
  <si>
    <t>Number of employees at establishments with 250-499 employees</t>
  </si>
  <si>
    <t>Percentage of total employees at establishments with 250-499 employees</t>
  </si>
  <si>
    <t>Number of employees at establishments with 500+ employees</t>
  </si>
  <si>
    <t>Percentage of total employees at establishments with 500+ employees</t>
  </si>
  <si>
    <t>Annual average number of employees per establishment for all industries and ownership types</t>
  </si>
  <si>
    <t>To see Tableau dashboard, visit https://datacapecod.org/pf/establishment-size-age/</t>
  </si>
  <si>
    <t>End of Worksheet</t>
  </si>
  <si>
    <t>Data sources: U.S. Bureau of Labor Statistics Quarterly Census Employment and Wages: All Ownership Types 2025 Data; U.S. Census Bureau QWI Explorer 2025 Averages (except values for the United States, which are for Q1 of 2025 only)</t>
  </si>
  <si>
    <t>Notes: U.S. Census Bureau QWI Explorer 2025 Averages for Number of Employees by Size and Age are for Q1 of 2025 only for the United States</t>
  </si>
  <si>
    <t>Last updated August 2026</t>
  </si>
  <si>
    <t>Year of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</si>
</sst>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7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2" borderId="1">
      <alignment horizontal="left"/>
    </xf>
    <xf numFmtId="0" fontId="4" fillId="0" borderId="2" applyNumberFormat="0" applyFill="0" applyAlignment="0" applyProtection="0"/>
  </cellStyleXfs>
  <cellXfs count="14">
    <xf numFmtId="0" fontId="0" fillId="0" borderId="0" xfId="0"/>
    <xf numFmtId="3" fontId="0" fillId="0" borderId="0" xfId="0" applyNumberFormat="1"/>
    <xf numFmtId="0" fontId="2" fillId="0" borderId="0" xfId="0" applyFont="1"/>
    <xf numFmtId="10" fontId="0" fillId="0" borderId="0" xfId="0" applyNumberFormat="1"/>
    <xf numFmtId="2" fontId="0" fillId="0" borderId="0" xfId="0" applyNumberFormat="1"/>
    <xf numFmtId="0" fontId="5" fillId="0" borderId="2" xfId="2" applyFont="1"/>
    <xf numFmtId="3" fontId="5" fillId="0" borderId="2" xfId="2" applyNumberFormat="1" applyFont="1"/>
    <xf numFmtId="10" fontId="5" fillId="0" borderId="2" xfId="2" applyNumberFormat="1" applyFont="1"/>
    <xf numFmtId="165" fontId="0" fillId="0" borderId="0" xfId="0" applyNumberFormat="1"/>
    <xf numFmtId="3" fontId="0" fillId="0" borderId="0" xfId="0" applyNumberFormat="1" applyFont="1"/>
    <xf numFmtId="3" fontId="6" fillId="0" borderId="0" xfId="0" applyNumberFormat="1" applyFont="1"/>
    <xf numFmtId="165" fontId="0" fillId="0" borderId="0" xfId="0" applyNumberFormat="1" applyFont="1"/>
    <xf numFmtId="3" fontId="6" fillId="0" borderId="0" xfId="0" applyNumberFormat="1" applyFont="1" applyBorder="1"/>
    <xf numFmtId="3" fontId="0" fillId="0" borderId="0" xfId="0" applyNumberFormat="1" applyFont="1" applyBorder="1"/>
  </cellXfs>
  <cellStyles count="3">
    <cellStyle name="Heading 1" xfId="2" builtinId="16"/>
    <cellStyle name="Normal" xfId="0" builtinId="0"/>
    <cellStyle name="STYLE0" xfId="1" xr:uid="{F2C98CA2-8FE1-455A-999D-B1DD635ADD62}"/>
  </cellStyles>
  <dxfs count="28">
    <dxf>
      <numFmt numFmtId="165" formatCode="0.0%"/>
    </dxf>
    <dxf>
      <numFmt numFmtId="3" formatCode="#,##0"/>
    </dxf>
    <dxf>
      <numFmt numFmtId="3" formatCode="#,##0"/>
    </dxf>
    <dxf>
      <numFmt numFmtId="165" formatCode="0.0%"/>
    </dxf>
    <dxf>
      <numFmt numFmtId="3" formatCode="#,##0"/>
    </dxf>
    <dxf>
      <numFmt numFmtId="165" formatCode="0.0%"/>
    </dxf>
    <dxf>
      <numFmt numFmtId="3" formatCode="#,##0"/>
    </dxf>
    <dxf>
      <numFmt numFmtId="165" formatCode="0.0%"/>
    </dxf>
    <dxf>
      <numFmt numFmtId="3" formatCode="#,##0"/>
    </dxf>
    <dxf>
      <numFmt numFmtId="165" formatCode="0.0%"/>
    </dxf>
    <dxf>
      <font>
        <color rgb="FF333333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3" formatCode="#,##0"/>
    </dxf>
    <dxf>
      <numFmt numFmtId="3" formatCode="#,##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165" formatCode="0.0%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165" formatCode="0.0%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165" formatCode="0.0%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165" formatCode="0.0%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165" formatCode="0.0%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3" formatCode="#,##0"/>
    </dxf>
    <dxf>
      <numFmt numFmtId="2" formatCode="0.0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CCB9211-14DF-492B-B421-9B627B625415}" name="Table3" displayName="Table3" ref="A1:N4" totalsRowShown="0" headerRowDxfId="26" headerRowCellStyle="Heading 1">
  <autoFilter ref="A1:N4" xr:uid="{7CCB9211-14DF-492B-B421-9B627B625415}"/>
  <tableColumns count="14">
    <tableColumn id="1" xr3:uid="{9FF25FA9-102B-4618-A2DB-7AB7056E0963}" name="Location"/>
    <tableColumn id="37" xr3:uid="{9609FEE4-6BB5-4063-9986-C099864EFB8C}" name="Year"/>
    <tableColumn id="2" xr3:uid="{BA3605E4-D592-46D0-92D6-33AF7E09819F}" name="Number of Establishments" dataDxfId="12"/>
    <tableColumn id="8" xr3:uid="{32B87BC4-6CE8-446E-BB98-4EE1CFE4F695}" name="Total Employees" dataDxfId="10"/>
    <tableColumn id="3" xr3:uid="{BE3B5F8D-D49C-428D-81BE-2FEDE335A8B0}" name="Employees 0-1 Years" dataDxfId="2"/>
    <tableColumn id="9" xr3:uid="{6D3F580E-42B7-4466-A4FC-0921A73CD734}" name="% Employees 0-1 Years" dataDxfId="0">
      <calculatedColumnFormula>Table3[[#This Row],[Employees 0-1 Years]]/Table3[[#This Row],[Total Employees]]</calculatedColumnFormula>
    </tableColumn>
    <tableColumn id="4" xr3:uid="{16621FEC-E6A4-451F-9C4A-C92D5A15D019}" name="Employees 2-3 Years" dataDxfId="1"/>
    <tableColumn id="10" xr3:uid="{DFFC103D-A33B-4C0D-9653-5D3F4045BBCB}" name="% Employees 2-3 Years" dataDxfId="3">
      <calculatedColumnFormula>Table3[[#This Row],[Employees 2-3 Years]]/Table3[[#This Row],[Total Employees]]</calculatedColumnFormula>
    </tableColumn>
    <tableColumn id="5" xr3:uid="{815A0F3C-6C51-4F36-A4C5-3541D9A81E20}" name="Employees 4-5 Years" dataDxfId="4"/>
    <tableColumn id="11" xr3:uid="{F51B1F1D-4B31-4BF0-A6A7-38853F1698D7}" name="% Employees 4-5 Years" dataDxfId="5">
      <calculatedColumnFormula>Table3[[#This Row],[Employees 4-5 Years]]/Table3[[#This Row],[Total Employees]]</calculatedColumnFormula>
    </tableColumn>
    <tableColumn id="6" xr3:uid="{E4D95052-E3B2-4188-8939-1B67645F14A3}" name="Employees 6-10 Years" dataDxfId="6"/>
    <tableColumn id="12" xr3:uid="{BD530C74-25CE-4623-BDAF-2381972F1937}" name="% Employees 6-10 Years" dataDxfId="7">
      <calculatedColumnFormula>Table3[[#This Row],[Employees 6-10 Years]]/Table3[[#This Row],[Total Employees]]</calculatedColumnFormula>
    </tableColumn>
    <tableColumn id="7" xr3:uid="{3B467CDB-6A5A-4F19-B39C-E49CA8A19E8E}" name="Employees 11+ Years" dataDxfId="8"/>
    <tableColumn id="13" xr3:uid="{6DE66B1A-3736-432B-A168-AD074B53A064}" name="% Employees 11+ Years" dataDxfId="9">
      <calculatedColumnFormula>Table3[[#This Row],[Employees 11+ Years]]/Table3[[#This Row],[Total Employees]]</calculatedColumnFormula>
    </tableColumn>
  </tableColumns>
  <tableStyleInfo name="TableStyleLight2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CE9DFC-D0BB-432C-92C4-941ACF867981}" name="Table32" displayName="Table32" ref="A1:N4" totalsRowShown="0" headerRowDxfId="27" headerRowCellStyle="Heading 1">
  <autoFilter ref="A1:N4" xr:uid="{7CCB9211-14DF-492B-B421-9B627B625415}"/>
  <tableColumns count="14">
    <tableColumn id="1" xr3:uid="{B24D1C97-C53C-4C6B-A509-F4B36A3452BF}" name="Location"/>
    <tableColumn id="37" xr3:uid="{9FB3FE27-A70A-4724-BF43-8541908F763A}" name="Year"/>
    <tableColumn id="2" xr3:uid="{3868C2A8-488A-4093-BD9B-B8CBDADD1BF0}" name="Number of Establishments" dataDxfId="23"/>
    <tableColumn id="8" xr3:uid="{DAE0D9BA-2DCD-460E-A5A3-8F4A33FA54DF}" name="Total Employees" dataDxfId="11"/>
    <tableColumn id="3" xr3:uid="{26C7B4DA-A7C9-4C2D-B375-25D17EAD1ABA}" name="0-19 Employees" dataDxfId="22"/>
    <tableColumn id="9" xr3:uid="{A6EF1EA9-D787-47C1-B45B-728963A7727B}" name="% 0-19 Employees" dataDxfId="21">
      <calculatedColumnFormula>Table32[[#This Row],[0-19 Employees]]/Table32[[#This Row],[Total Employees]]</calculatedColumnFormula>
    </tableColumn>
    <tableColumn id="4" xr3:uid="{FD23A1FD-D505-4027-AD30-99F4671C4256}" name="20-49 Employees" dataDxfId="20"/>
    <tableColumn id="10" xr3:uid="{BA44F959-A1C2-4C5C-A3A8-951203C7B4DE}" name="% 20-49 Employees" dataDxfId="19">
      <calculatedColumnFormula>Table32[[#This Row],[20-49 Employees]]/Table32[[#This Row],[Total Employees]]</calculatedColumnFormula>
    </tableColumn>
    <tableColumn id="5" xr3:uid="{C387E10A-D9CD-412F-B2D2-5509799C17C2}" name="50-249 Employees" dataDxfId="18"/>
    <tableColumn id="11" xr3:uid="{A832CD91-540B-4647-A0CB-8F2804FAE98A}" name="% 50-249 Employees" dataDxfId="17">
      <calculatedColumnFormula>Table32[[#This Row],[50-249 Employees]]/Table32[[#This Row],[Total Employees]]</calculatedColumnFormula>
    </tableColumn>
    <tableColumn id="6" xr3:uid="{8AF1AB9D-4B44-40CE-A7CD-5BDB593B065B}" name="250-499 Employees" dataDxfId="16"/>
    <tableColumn id="12" xr3:uid="{AEB573DE-7C78-411D-AC29-F6FBED0E353C}" name="% 250-499 Employees" dataDxfId="15">
      <calculatedColumnFormula>Table32[[#This Row],[250-499 Employees]]/Table32[[#This Row],[Total Employees]]</calculatedColumnFormula>
    </tableColumn>
    <tableColumn id="7" xr3:uid="{CCECB6C3-1195-44AD-B04B-662035C4B790}" name="500+ Employees" dataDxfId="14"/>
    <tableColumn id="13" xr3:uid="{4453A515-7C5A-4205-9675-74B42B4C4338}" name="% 500+ Employees" dataDxfId="13">
      <calculatedColumnFormula>Table32[[#This Row],[500+ Employees]]/Table32[[#This Row],[Total Employees]]</calculatedColumnFormula>
    </tableColumn>
  </tableColumns>
  <tableStyleInfo name="TableStyleLight2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E19DA7-07B5-4C45-8EF8-2142E3C0CC31}" name="Table323" displayName="Table323" ref="A1:C37" totalsRowShown="0" headerRowDxfId="25" headerRowCellStyle="Heading 1">
  <autoFilter ref="A1:C37" xr:uid="{7CCB9211-14DF-492B-B421-9B627B625415}"/>
  <sortState xmlns:xlrd2="http://schemas.microsoft.com/office/spreadsheetml/2017/richdata2" ref="A2:C31">
    <sortCondition ref="B1:B31"/>
  </sortState>
  <tableColumns count="3">
    <tableColumn id="1" xr3:uid="{0E0EDE1A-D13F-4CD0-874D-46AEBF31B486}" name="Location"/>
    <tableColumn id="37" xr3:uid="{06925572-C5A3-492E-84B3-3707FCB3B217}" name="Year"/>
    <tableColumn id="2" xr3:uid="{5B0CA0BD-2D03-4737-A2F0-5E33B8F1E604}" name="Employees per Establishment" dataDxfId="24"/>
  </tableColumns>
  <tableStyleInfo name="TableStyleLight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B136-A224-4DE0-B5B6-F166218C6216}">
  <sheetPr codeName="Sheet1"/>
  <dimension ref="A1:A6"/>
  <sheetViews>
    <sheetView tabSelected="1" workbookViewId="0"/>
  </sheetViews>
  <sheetFormatPr defaultRowHeight="15" x14ac:dyDescent="0.25"/>
  <sheetData>
    <row r="1" spans="1:1" x14ac:dyDescent="0.25">
      <c r="A1" s="2" t="s">
        <v>7</v>
      </c>
    </row>
    <row r="2" spans="1:1" x14ac:dyDescent="0.25">
      <c r="A2" t="s">
        <v>0</v>
      </c>
    </row>
    <row r="3" spans="1:1" x14ac:dyDescent="0.25">
      <c r="A3" t="s">
        <v>56</v>
      </c>
    </row>
    <row r="4" spans="1:1" x14ac:dyDescent="0.25">
      <c r="A4" t="s">
        <v>60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2B2-ACC8-4ED7-8E5E-94C5B37F7BBF}">
  <sheetPr codeName="Sheet2"/>
  <dimension ref="A1:B26"/>
  <sheetViews>
    <sheetView workbookViewId="0"/>
  </sheetViews>
  <sheetFormatPr defaultRowHeight="15" x14ac:dyDescent="0.25"/>
  <cols>
    <col min="1" max="1" width="38.5703125" customWidth="1"/>
  </cols>
  <sheetData>
    <row r="1" spans="1:2" x14ac:dyDescent="0.25">
      <c r="A1" s="2" t="s">
        <v>1</v>
      </c>
      <c r="B1" s="2" t="s">
        <v>2</v>
      </c>
    </row>
    <row r="2" spans="1:2" x14ac:dyDescent="0.25">
      <c r="A2" t="s">
        <v>5</v>
      </c>
      <c r="B2" t="s">
        <v>6</v>
      </c>
    </row>
    <row r="3" spans="1:2" x14ac:dyDescent="0.25">
      <c r="A3" t="s">
        <v>4</v>
      </c>
      <c r="B3" t="s">
        <v>61</v>
      </c>
    </row>
    <row r="4" spans="1:2" x14ac:dyDescent="0.25">
      <c r="A4" t="s">
        <v>32</v>
      </c>
      <c r="B4" t="s">
        <v>33</v>
      </c>
    </row>
    <row r="5" spans="1:2" x14ac:dyDescent="0.25">
      <c r="A5" t="s">
        <v>20</v>
      </c>
      <c r="B5" t="s">
        <v>34</v>
      </c>
    </row>
    <row r="6" spans="1:2" x14ac:dyDescent="0.25">
      <c r="A6" t="s">
        <v>10</v>
      </c>
      <c r="B6" t="s">
        <v>35</v>
      </c>
    </row>
    <row r="7" spans="1:2" x14ac:dyDescent="0.25">
      <c r="A7" t="s">
        <v>26</v>
      </c>
      <c r="B7" t="s">
        <v>36</v>
      </c>
    </row>
    <row r="8" spans="1:2" x14ac:dyDescent="0.25">
      <c r="A8" t="s">
        <v>11</v>
      </c>
      <c r="B8" t="s">
        <v>37</v>
      </c>
    </row>
    <row r="9" spans="1:2" x14ac:dyDescent="0.25">
      <c r="A9" t="s">
        <v>27</v>
      </c>
      <c r="B9" t="s">
        <v>38</v>
      </c>
    </row>
    <row r="10" spans="1:2" x14ac:dyDescent="0.25">
      <c r="A10" t="s">
        <v>12</v>
      </c>
      <c r="B10" t="s">
        <v>39</v>
      </c>
    </row>
    <row r="11" spans="1:2" x14ac:dyDescent="0.25">
      <c r="A11" t="s">
        <v>28</v>
      </c>
      <c r="B11" t="s">
        <v>40</v>
      </c>
    </row>
    <row r="12" spans="1:2" x14ac:dyDescent="0.25">
      <c r="A12" t="s">
        <v>13</v>
      </c>
      <c r="B12" t="s">
        <v>41</v>
      </c>
    </row>
    <row r="13" spans="1:2" x14ac:dyDescent="0.25">
      <c r="A13" t="s">
        <v>29</v>
      </c>
      <c r="B13" t="s">
        <v>42</v>
      </c>
    </row>
    <row r="14" spans="1:2" x14ac:dyDescent="0.25">
      <c r="A14" t="s">
        <v>14</v>
      </c>
      <c r="B14" t="s">
        <v>43</v>
      </c>
    </row>
    <row r="15" spans="1:2" x14ac:dyDescent="0.25">
      <c r="A15" t="s">
        <v>30</v>
      </c>
      <c r="B15" t="s">
        <v>44</v>
      </c>
    </row>
    <row r="16" spans="1:2" x14ac:dyDescent="0.25">
      <c r="A16" t="s">
        <v>16</v>
      </c>
      <c r="B16" t="s">
        <v>45</v>
      </c>
    </row>
    <row r="17" spans="1:2" x14ac:dyDescent="0.25">
      <c r="A17" t="s">
        <v>21</v>
      </c>
      <c r="B17" t="s">
        <v>46</v>
      </c>
    </row>
    <row r="18" spans="1:2" x14ac:dyDescent="0.25">
      <c r="A18" t="s">
        <v>15</v>
      </c>
      <c r="B18" t="s">
        <v>47</v>
      </c>
    </row>
    <row r="19" spans="1:2" x14ac:dyDescent="0.25">
      <c r="A19" t="s">
        <v>22</v>
      </c>
      <c r="B19" t="s">
        <v>48</v>
      </c>
    </row>
    <row r="20" spans="1:2" x14ac:dyDescent="0.25">
      <c r="A20" t="s">
        <v>17</v>
      </c>
      <c r="B20" t="s">
        <v>49</v>
      </c>
    </row>
    <row r="21" spans="1:2" x14ac:dyDescent="0.25">
      <c r="A21" t="s">
        <v>23</v>
      </c>
      <c r="B21" t="s">
        <v>50</v>
      </c>
    </row>
    <row r="22" spans="1:2" x14ac:dyDescent="0.25">
      <c r="A22" t="s">
        <v>18</v>
      </c>
      <c r="B22" t="s">
        <v>51</v>
      </c>
    </row>
    <row r="23" spans="1:2" x14ac:dyDescent="0.25">
      <c r="A23" t="s">
        <v>24</v>
      </c>
      <c r="B23" t="s">
        <v>52</v>
      </c>
    </row>
    <row r="24" spans="1:2" x14ac:dyDescent="0.25">
      <c r="A24" t="s">
        <v>19</v>
      </c>
      <c r="B24" t="s">
        <v>53</v>
      </c>
    </row>
    <row r="25" spans="1:2" x14ac:dyDescent="0.25">
      <c r="A25" t="s">
        <v>25</v>
      </c>
      <c r="B25" t="s">
        <v>54</v>
      </c>
    </row>
    <row r="26" spans="1:2" x14ac:dyDescent="0.25">
      <c r="A26" t="s">
        <v>31</v>
      </c>
      <c r="B2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C723-18D5-4E0E-85EE-74606FAB0693}">
  <sheetPr codeName="Sheet3"/>
  <dimension ref="A1:N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" bestFit="1" customWidth="1"/>
    <col min="2" max="2" width="7.140625" bestFit="1" customWidth="1"/>
    <col min="3" max="3" width="23.42578125" style="1" customWidth="1"/>
    <col min="4" max="4" width="14.85546875" style="1" customWidth="1"/>
    <col min="5" max="5" width="18.140625" style="1" customWidth="1"/>
    <col min="6" max="6" width="18.140625" style="3" customWidth="1"/>
    <col min="7" max="7" width="17.5703125" style="1" customWidth="1"/>
    <col min="8" max="8" width="17.5703125" style="3" customWidth="1"/>
    <col min="9" max="9" width="18.140625" style="1" customWidth="1"/>
    <col min="10" max="10" width="18.140625" style="3" customWidth="1"/>
    <col min="11" max="11" width="18.5703125" style="1" customWidth="1"/>
    <col min="12" max="12" width="18.5703125" style="3" customWidth="1"/>
    <col min="13" max="13" width="18.42578125" style="1" customWidth="1"/>
    <col min="14" max="14" width="19" style="3" customWidth="1"/>
  </cols>
  <sheetData>
    <row r="1" spans="1:14" ht="15.75" thickBot="1" x14ac:dyDescent="0.3">
      <c r="A1" s="5" t="s">
        <v>5</v>
      </c>
      <c r="B1" s="5" t="s">
        <v>4</v>
      </c>
      <c r="C1" s="6" t="s">
        <v>32</v>
      </c>
      <c r="D1" s="6" t="s">
        <v>20</v>
      </c>
      <c r="E1" s="6" t="s">
        <v>10</v>
      </c>
      <c r="F1" s="7" t="s">
        <v>26</v>
      </c>
      <c r="G1" s="6" t="s">
        <v>11</v>
      </c>
      <c r="H1" s="7" t="s">
        <v>27</v>
      </c>
      <c r="I1" s="6" t="s">
        <v>12</v>
      </c>
      <c r="J1" s="7" t="s">
        <v>28</v>
      </c>
      <c r="K1" s="6" t="s">
        <v>13</v>
      </c>
      <c r="L1" s="7" t="s">
        <v>29</v>
      </c>
      <c r="M1" s="6" t="s">
        <v>14</v>
      </c>
      <c r="N1" s="7" t="s">
        <v>30</v>
      </c>
    </row>
    <row r="2" spans="1:14" ht="15.75" thickTop="1" x14ac:dyDescent="0.25">
      <c r="A2" t="s">
        <v>3</v>
      </c>
      <c r="B2">
        <v>2025</v>
      </c>
      <c r="C2" s="9">
        <v>9950</v>
      </c>
      <c r="D2" s="9">
        <v>83024</v>
      </c>
      <c r="E2" s="1">
        <v>3512</v>
      </c>
      <c r="F2" s="8">
        <f>Table3[[#This Row],[Employees 0-1 Years]]/Table3[[#This Row],[Total Employees]]</f>
        <v>4.2301021391404896E-2</v>
      </c>
      <c r="G2" s="1">
        <v>4694</v>
      </c>
      <c r="H2" s="8">
        <f>Table3[[#This Row],[Employees 2-3 Years]]/Table3[[#This Row],[Total Employees]]</f>
        <v>5.6537868568124879E-2</v>
      </c>
      <c r="I2" s="1">
        <v>3901</v>
      </c>
      <c r="J2" s="8">
        <f>Table3[[#This Row],[Employees 4-5 Years]]/Table3[[#This Row],[Total Employees]]</f>
        <v>4.6986413567161302E-2</v>
      </c>
      <c r="K2" s="1">
        <v>8819</v>
      </c>
      <c r="L2" s="8">
        <f>Table3[[#This Row],[Employees 6-10 Years]]/Table3[[#This Row],[Total Employees]]</f>
        <v>0.10622229716708421</v>
      </c>
      <c r="M2" s="1">
        <v>62097</v>
      </c>
      <c r="N2" s="8">
        <f>Table3[[#This Row],[Employees 11+ Years]]/Table3[[#This Row],[Total Employees]]</f>
        <v>0.74794035459626129</v>
      </c>
    </row>
    <row r="3" spans="1:14" x14ac:dyDescent="0.25">
      <c r="A3" t="s">
        <v>8</v>
      </c>
      <c r="B3">
        <v>2025</v>
      </c>
      <c r="C3" s="9">
        <v>294910</v>
      </c>
      <c r="D3" s="9">
        <v>3186514</v>
      </c>
      <c r="E3" s="1">
        <v>83484</v>
      </c>
      <c r="F3" s="8">
        <f>Table3[[#This Row],[Employees 0-1 Years]]/Table3[[#This Row],[Total Employees]]</f>
        <v>2.6199163097981055E-2</v>
      </c>
      <c r="G3" s="1">
        <v>109788</v>
      </c>
      <c r="H3" s="8">
        <f>Table3[[#This Row],[Employees 2-3 Years]]/Table3[[#This Row],[Total Employees]]</f>
        <v>3.4453951873426571E-2</v>
      </c>
      <c r="I3" s="1">
        <v>105540</v>
      </c>
      <c r="J3" s="8">
        <f>Table3[[#This Row],[Employees 4-5 Years]]/Table3[[#This Row],[Total Employees]]</f>
        <v>3.3120833613158457E-2</v>
      </c>
      <c r="K3" s="1">
        <v>259230</v>
      </c>
      <c r="L3" s="8">
        <f>Table3[[#This Row],[Employees 6-10 Years]]/Table3[[#This Row],[Total Employees]]</f>
        <v>8.1352223778084765E-2</v>
      </c>
      <c r="M3" s="1">
        <v>2628473</v>
      </c>
      <c r="N3" s="8">
        <f>Table3[[#This Row],[Employees 11+ Years]]/Table3[[#This Row],[Total Employees]]</f>
        <v>0.82487414145991511</v>
      </c>
    </row>
    <row r="4" spans="1:14" x14ac:dyDescent="0.25">
      <c r="A4" t="s">
        <v>9</v>
      </c>
      <c r="B4">
        <v>2025</v>
      </c>
      <c r="C4" s="9">
        <v>12240455</v>
      </c>
      <c r="D4" s="9">
        <v>131794779</v>
      </c>
      <c r="E4" s="1">
        <v>4171727</v>
      </c>
      <c r="F4" s="8">
        <f>Table3[[#This Row],[Employees 0-1 Years]]/Table3[[#This Row],[Total Employees]]</f>
        <v>3.1653203804074818E-2</v>
      </c>
      <c r="G4" s="1">
        <v>4957383</v>
      </c>
      <c r="H4" s="8">
        <f>Table3[[#This Row],[Employees 2-3 Years]]/Table3[[#This Row],[Total Employees]]</f>
        <v>3.761441111411553E-2</v>
      </c>
      <c r="I4" s="1">
        <v>4607453</v>
      </c>
      <c r="J4" s="8">
        <f>Table3[[#This Row],[Employees 4-5 Years]]/Table3[[#This Row],[Total Employees]]</f>
        <v>3.4959298349747224E-2</v>
      </c>
      <c r="K4" s="1">
        <v>11135947</v>
      </c>
      <c r="L4" s="8">
        <f>Table3[[#This Row],[Employees 6-10 Years]]/Table3[[#This Row],[Total Employees]]</f>
        <v>8.449459898559411E-2</v>
      </c>
      <c r="M4" s="1">
        <v>106923539</v>
      </c>
      <c r="N4" s="8">
        <f>Table3[[#This Row],[Employees 11+ Years]]/Table3[[#This Row],[Total Employees]]</f>
        <v>0.81128812394002348</v>
      </c>
    </row>
  </sheetData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2BDC-C57A-44F5-A82F-ECB96DF56732}">
  <dimension ref="A1:N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" bestFit="1" customWidth="1"/>
    <col min="2" max="2" width="7.140625" bestFit="1" customWidth="1"/>
    <col min="3" max="3" width="22.5703125" style="1" customWidth="1"/>
    <col min="4" max="4" width="15.140625" style="1" customWidth="1"/>
    <col min="5" max="5" width="18.140625" style="1" customWidth="1"/>
    <col min="6" max="6" width="18.140625" style="3" customWidth="1"/>
    <col min="7" max="7" width="17.5703125" style="1" customWidth="1"/>
    <col min="8" max="8" width="17.5703125" style="3" customWidth="1"/>
    <col min="9" max="9" width="18.140625" style="1" customWidth="1"/>
    <col min="10" max="10" width="18.140625" style="3" customWidth="1"/>
    <col min="11" max="11" width="18.5703125" style="1" customWidth="1"/>
    <col min="12" max="12" width="18.5703125" style="3" customWidth="1"/>
    <col min="13" max="13" width="18.42578125" style="1" customWidth="1"/>
    <col min="14" max="14" width="16.42578125" style="3" customWidth="1"/>
  </cols>
  <sheetData>
    <row r="1" spans="1:14" ht="15.75" thickBot="1" x14ac:dyDescent="0.3">
      <c r="A1" s="5" t="s">
        <v>5</v>
      </c>
      <c r="B1" s="5" t="s">
        <v>4</v>
      </c>
      <c r="C1" s="6" t="s">
        <v>32</v>
      </c>
      <c r="D1" s="6" t="s">
        <v>20</v>
      </c>
      <c r="E1" s="6" t="s">
        <v>16</v>
      </c>
      <c r="F1" s="7" t="s">
        <v>21</v>
      </c>
      <c r="G1" s="6" t="s">
        <v>15</v>
      </c>
      <c r="H1" s="7" t="s">
        <v>22</v>
      </c>
      <c r="I1" s="6" t="s">
        <v>17</v>
      </c>
      <c r="J1" s="7" t="s">
        <v>23</v>
      </c>
      <c r="K1" s="6" t="s">
        <v>18</v>
      </c>
      <c r="L1" s="7" t="s">
        <v>24</v>
      </c>
      <c r="M1" s="6" t="s">
        <v>19</v>
      </c>
      <c r="N1" s="7" t="s">
        <v>25</v>
      </c>
    </row>
    <row r="2" spans="1:14" ht="15.75" thickTop="1" x14ac:dyDescent="0.25">
      <c r="A2" t="s">
        <v>3</v>
      </c>
      <c r="B2">
        <v>2025</v>
      </c>
      <c r="C2" s="9">
        <v>9950</v>
      </c>
      <c r="D2" s="9">
        <v>83024</v>
      </c>
      <c r="E2" s="10">
        <v>31618</v>
      </c>
      <c r="F2" s="11">
        <f>Table32[[#This Row],[0-19 Employees]]/Table32[[#This Row],[Total Employees]]</f>
        <v>0.38082963962227789</v>
      </c>
      <c r="G2" s="10">
        <v>13731</v>
      </c>
      <c r="H2" s="11">
        <f>Table32[[#This Row],[20-49 Employees]]/Table32[[#This Row],[Total Employees]]</f>
        <v>0.16538591250722681</v>
      </c>
      <c r="I2" s="10">
        <v>14222</v>
      </c>
      <c r="J2" s="11">
        <f>Table32[[#This Row],[50-249 Employees]]/Table32[[#This Row],[Total Employees]]</f>
        <v>0.17129986509924841</v>
      </c>
      <c r="K2" s="10">
        <v>2319</v>
      </c>
      <c r="L2" s="11">
        <f>Table32[[#This Row],[250-499 Employees]]/Table32[[#This Row],[Total Employees]]</f>
        <v>2.7931682405087685E-2</v>
      </c>
      <c r="M2" s="12">
        <v>21134</v>
      </c>
      <c r="N2" s="11">
        <f>Table32[[#This Row],[500+ Employees]]/Table32[[#This Row],[Total Employees]]</f>
        <v>0.25455290036615918</v>
      </c>
    </row>
    <row r="3" spans="1:14" x14ac:dyDescent="0.25">
      <c r="A3" t="s">
        <v>8</v>
      </c>
      <c r="B3">
        <v>2025</v>
      </c>
      <c r="C3" s="9">
        <v>294910</v>
      </c>
      <c r="D3" s="9">
        <v>3186514</v>
      </c>
      <c r="E3" s="9">
        <v>587212</v>
      </c>
      <c r="F3" s="11">
        <f>Table32[[#This Row],[0-19 Employees]]/Table32[[#This Row],[Total Employees]]</f>
        <v>0.18428037661218497</v>
      </c>
      <c r="G3" s="9">
        <v>306444</v>
      </c>
      <c r="H3" s="11">
        <f>Table32[[#This Row],[20-49 Employees]]/Table32[[#This Row],[Total Employees]]</f>
        <v>9.6169042408098634E-2</v>
      </c>
      <c r="I3" s="9">
        <v>488302</v>
      </c>
      <c r="J3" s="11">
        <f>Table32[[#This Row],[50-249 Employees]]/Table32[[#This Row],[Total Employees]]</f>
        <v>0.15324018661145064</v>
      </c>
      <c r="K3" s="9">
        <v>172093</v>
      </c>
      <c r="L3" s="11">
        <f>Table32[[#This Row],[250-499 Employees]]/Table32[[#This Row],[Total Employees]]</f>
        <v>5.4006666846591604E-2</v>
      </c>
      <c r="M3" s="13">
        <v>1632463</v>
      </c>
      <c r="N3" s="11">
        <f>Table32[[#This Row],[500+ Employees]]/Table32[[#This Row],[Total Employees]]</f>
        <v>0.51230372752167419</v>
      </c>
    </row>
    <row r="4" spans="1:14" x14ac:dyDescent="0.25">
      <c r="A4" t="s">
        <v>9</v>
      </c>
      <c r="B4">
        <v>2025</v>
      </c>
      <c r="C4" s="9">
        <v>12240455</v>
      </c>
      <c r="D4" s="9">
        <v>131794779</v>
      </c>
      <c r="E4" s="9">
        <v>23090369</v>
      </c>
      <c r="F4" s="11">
        <f>Table32[[#This Row],[0-19 Employees]]/Table32[[#This Row],[Total Employees]]</f>
        <v>0.17519942121531232</v>
      </c>
      <c r="G4" s="9">
        <v>12140649</v>
      </c>
      <c r="H4" s="11">
        <f>Table32[[#This Row],[20-49 Employees]]/Table32[[#This Row],[Total Employees]]</f>
        <v>9.2117829644829854E-2</v>
      </c>
      <c r="I4" s="9">
        <v>19340813</v>
      </c>
      <c r="J4" s="11">
        <f>Table32[[#This Row],[50-249 Employees]]/Table32[[#This Row],[Total Employees]]</f>
        <v>0.14674946266270533</v>
      </c>
      <c r="K4" s="9">
        <v>7214831</v>
      </c>
      <c r="L4" s="11">
        <f>Table32[[#This Row],[250-499 Employees]]/Table32[[#This Row],[Total Employees]]</f>
        <v>5.4742919672106281E-2</v>
      </c>
      <c r="M4" s="9">
        <v>70008117</v>
      </c>
      <c r="N4" s="11">
        <f>Table32[[#This Row],[500+ Employees]]/Table32[[#This Row],[Total Employees]]</f>
        <v>0.53119036680504617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639F0-A95B-4156-984B-DD0D43E352B9}">
  <dimension ref="A1:C3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25" sqref="I25"/>
    </sheetView>
  </sheetViews>
  <sheetFormatPr defaultRowHeight="15" x14ac:dyDescent="0.25"/>
  <cols>
    <col min="1" max="1" width="17" bestFit="1" customWidth="1"/>
    <col min="2" max="2" width="7.140625" bestFit="1" customWidth="1"/>
    <col min="3" max="3" width="26.85546875" style="1" customWidth="1"/>
  </cols>
  <sheetData>
    <row r="1" spans="1:3" ht="15.75" thickBot="1" x14ac:dyDescent="0.3">
      <c r="A1" s="5" t="s">
        <v>5</v>
      </c>
      <c r="B1" s="5" t="s">
        <v>4</v>
      </c>
      <c r="C1" s="6" t="s">
        <v>31</v>
      </c>
    </row>
    <row r="2" spans="1:3" ht="15.75" thickTop="1" x14ac:dyDescent="0.25">
      <c r="A2" t="s">
        <v>3</v>
      </c>
      <c r="B2">
        <v>2014</v>
      </c>
      <c r="C2" s="4">
        <v>10.276570048309178</v>
      </c>
    </row>
    <row r="3" spans="1:3" x14ac:dyDescent="0.25">
      <c r="A3" t="s">
        <v>8</v>
      </c>
      <c r="B3">
        <v>2014</v>
      </c>
      <c r="C3" s="4">
        <v>14.498595463195095</v>
      </c>
    </row>
    <row r="4" spans="1:3" x14ac:dyDescent="0.25">
      <c r="A4" t="s">
        <v>9</v>
      </c>
      <c r="B4">
        <v>2014</v>
      </c>
      <c r="C4" s="4">
        <v>14.593359998991598</v>
      </c>
    </row>
    <row r="5" spans="1:3" x14ac:dyDescent="0.25">
      <c r="A5" t="s">
        <v>3</v>
      </c>
      <c r="B5">
        <v>2015</v>
      </c>
      <c r="C5" s="4">
        <v>10.357719145224596</v>
      </c>
    </row>
    <row r="6" spans="1:3" x14ac:dyDescent="0.25">
      <c r="A6" t="s">
        <v>8</v>
      </c>
      <c r="B6">
        <v>2015</v>
      </c>
      <c r="C6" s="4">
        <v>14.407804041558791</v>
      </c>
    </row>
    <row r="7" spans="1:3" x14ac:dyDescent="0.25">
      <c r="A7" t="s">
        <v>9</v>
      </c>
      <c r="B7">
        <v>2015</v>
      </c>
      <c r="C7" s="4">
        <v>14.648219557849471</v>
      </c>
    </row>
    <row r="8" spans="1:3" x14ac:dyDescent="0.25">
      <c r="A8" t="s">
        <v>3</v>
      </c>
      <c r="B8">
        <v>2016</v>
      </c>
      <c r="C8" s="4">
        <v>10.273289937039804</v>
      </c>
    </row>
    <row r="9" spans="1:3" x14ac:dyDescent="0.25">
      <c r="A9" t="s">
        <v>8</v>
      </c>
      <c r="B9">
        <v>2016</v>
      </c>
      <c r="C9" s="4">
        <v>14.168006616636463</v>
      </c>
    </row>
    <row r="10" spans="1:3" x14ac:dyDescent="0.25">
      <c r="A10" t="s">
        <v>9</v>
      </c>
      <c r="B10">
        <v>2016</v>
      </c>
      <c r="C10" s="4">
        <v>14.600766027850431</v>
      </c>
    </row>
    <row r="11" spans="1:3" x14ac:dyDescent="0.25">
      <c r="A11" t="s">
        <v>3</v>
      </c>
      <c r="B11">
        <v>2017</v>
      </c>
      <c r="C11" s="4">
        <v>10.272708069286017</v>
      </c>
    </row>
    <row r="12" spans="1:3" x14ac:dyDescent="0.25">
      <c r="A12" t="s">
        <v>8</v>
      </c>
      <c r="B12">
        <v>2017</v>
      </c>
      <c r="C12" s="4">
        <v>14.01870937367711</v>
      </c>
    </row>
    <row r="13" spans="1:3" x14ac:dyDescent="0.25">
      <c r="A13" t="s">
        <v>9</v>
      </c>
      <c r="B13">
        <v>2017</v>
      </c>
      <c r="C13" s="4">
        <v>14.627181878300423</v>
      </c>
    </row>
    <row r="14" spans="1:3" x14ac:dyDescent="0.25">
      <c r="A14" t="s">
        <v>3</v>
      </c>
      <c r="B14">
        <v>2018</v>
      </c>
      <c r="C14" s="4">
        <v>10.269688982604112</v>
      </c>
    </row>
    <row r="15" spans="1:3" x14ac:dyDescent="0.25">
      <c r="A15" t="s">
        <v>8</v>
      </c>
      <c r="B15">
        <v>2018</v>
      </c>
      <c r="C15" s="4">
        <v>13.93</v>
      </c>
    </row>
    <row r="16" spans="1:3" x14ac:dyDescent="0.25">
      <c r="A16" t="s">
        <v>9</v>
      </c>
      <c r="B16">
        <v>2018</v>
      </c>
      <c r="C16" s="4">
        <v>14.597063161682135</v>
      </c>
    </row>
    <row r="17" spans="1:3" x14ac:dyDescent="0.25">
      <c r="A17" t="s">
        <v>3</v>
      </c>
      <c r="B17">
        <v>2019</v>
      </c>
      <c r="C17" s="4">
        <v>10.185811163275952</v>
      </c>
    </row>
    <row r="18" spans="1:3" x14ac:dyDescent="0.25">
      <c r="A18" t="s">
        <v>8</v>
      </c>
      <c r="B18">
        <v>2019</v>
      </c>
      <c r="C18" s="4">
        <v>13.92070449168957</v>
      </c>
    </row>
    <row r="19" spans="1:3" x14ac:dyDescent="0.25">
      <c r="A19" t="s">
        <v>9</v>
      </c>
      <c r="B19">
        <v>2019</v>
      </c>
      <c r="C19" s="4">
        <v>14.472119214111796</v>
      </c>
    </row>
    <row r="20" spans="1:3" x14ac:dyDescent="0.25">
      <c r="A20" t="s">
        <v>3</v>
      </c>
      <c r="B20">
        <v>2020</v>
      </c>
      <c r="C20" s="4">
        <v>9.0026216442953029</v>
      </c>
    </row>
    <row r="21" spans="1:3" x14ac:dyDescent="0.25">
      <c r="A21" t="s">
        <v>8</v>
      </c>
      <c r="B21">
        <v>2020</v>
      </c>
      <c r="C21" s="4">
        <v>12.642109026187887</v>
      </c>
    </row>
    <row r="22" spans="1:3" x14ac:dyDescent="0.25">
      <c r="A22" t="s">
        <v>9</v>
      </c>
      <c r="B22">
        <v>2020</v>
      </c>
      <c r="C22" s="4">
        <v>13.263532082908272</v>
      </c>
    </row>
    <row r="23" spans="1:3" x14ac:dyDescent="0.25">
      <c r="A23" t="s">
        <v>3</v>
      </c>
      <c r="B23">
        <v>2021</v>
      </c>
      <c r="C23" s="4">
        <v>9.3613643347331763</v>
      </c>
    </row>
    <row r="24" spans="1:3" x14ac:dyDescent="0.25">
      <c r="A24" t="s">
        <v>8</v>
      </c>
      <c r="B24">
        <v>2021</v>
      </c>
      <c r="C24" s="4">
        <v>12.489718403515619</v>
      </c>
    </row>
    <row r="25" spans="1:3" x14ac:dyDescent="0.25">
      <c r="A25" t="s">
        <v>9</v>
      </c>
      <c r="B25">
        <v>2021</v>
      </c>
      <c r="C25" s="4">
        <v>13.179857579138691</v>
      </c>
    </row>
    <row r="26" spans="1:3" x14ac:dyDescent="0.25">
      <c r="A26" t="s">
        <v>3</v>
      </c>
      <c r="B26">
        <v>2022</v>
      </c>
      <c r="C26" s="4">
        <v>9.3981949816522867</v>
      </c>
    </row>
    <row r="27" spans="1:3" x14ac:dyDescent="0.25">
      <c r="A27" t="s">
        <v>8</v>
      </c>
      <c r="B27">
        <v>2022</v>
      </c>
      <c r="C27" s="4">
        <v>12.397448539806227</v>
      </c>
    </row>
    <row r="28" spans="1:3" x14ac:dyDescent="0.25">
      <c r="A28" t="s">
        <v>9</v>
      </c>
      <c r="B28">
        <v>2022</v>
      </c>
      <c r="C28" s="4">
        <v>13.023838142416839</v>
      </c>
    </row>
    <row r="29" spans="1:3" x14ac:dyDescent="0.25">
      <c r="A29" t="s">
        <v>3</v>
      </c>
      <c r="B29">
        <v>2023</v>
      </c>
      <c r="C29" s="4">
        <v>9.5129831516352823</v>
      </c>
    </row>
    <row r="30" spans="1:3" x14ac:dyDescent="0.25">
      <c r="A30" t="s">
        <v>8</v>
      </c>
      <c r="B30">
        <v>2023</v>
      </c>
      <c r="C30" s="4">
        <v>12.449393308590915</v>
      </c>
    </row>
    <row r="31" spans="1:3" x14ac:dyDescent="0.25">
      <c r="A31" t="s">
        <v>9</v>
      </c>
      <c r="B31">
        <v>2023</v>
      </c>
      <c r="C31" s="4">
        <v>12.905524179133758</v>
      </c>
    </row>
    <row r="32" spans="1:3" x14ac:dyDescent="0.25">
      <c r="A32" t="s">
        <v>3</v>
      </c>
      <c r="B32">
        <v>2024</v>
      </c>
      <c r="C32" s="4">
        <v>9.84</v>
      </c>
    </row>
    <row r="33" spans="1:3" x14ac:dyDescent="0.25">
      <c r="A33" t="s">
        <v>8</v>
      </c>
      <c r="B33">
        <v>2024</v>
      </c>
      <c r="C33" s="4">
        <v>12.85</v>
      </c>
    </row>
    <row r="34" spans="1:3" x14ac:dyDescent="0.25">
      <c r="A34" t="s">
        <v>9</v>
      </c>
      <c r="B34">
        <v>2024</v>
      </c>
      <c r="C34" s="4">
        <v>12.85</v>
      </c>
    </row>
    <row r="35" spans="1:3" x14ac:dyDescent="0.25">
      <c r="A35" t="s">
        <v>3</v>
      </c>
      <c r="B35">
        <v>2025</v>
      </c>
      <c r="C35" s="4">
        <v>9.69</v>
      </c>
    </row>
    <row r="36" spans="1:3" x14ac:dyDescent="0.25">
      <c r="A36" t="s">
        <v>8</v>
      </c>
      <c r="B36">
        <v>2025</v>
      </c>
      <c r="C36" s="4">
        <v>12.31</v>
      </c>
    </row>
    <row r="37" spans="1:3" x14ac:dyDescent="0.25">
      <c r="A37" t="s">
        <v>9</v>
      </c>
      <c r="B37">
        <v>2025</v>
      </c>
      <c r="C37" s="4">
        <v>12.72</v>
      </c>
    </row>
    <row r="38" spans="1:3" x14ac:dyDescent="0.25">
      <c r="A38" t="s">
        <v>57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0D1B4B03E9CC4698987C706C095295" ma:contentTypeVersion="87" ma:contentTypeDescription="Create a new document." ma:contentTypeScope="" ma:versionID="24f7fa224379a70514fc19f5f4007dc8">
  <xsd:schema xmlns:xsd="http://www.w3.org/2001/XMLSchema" xmlns:xs="http://www.w3.org/2001/XMLSchema" xmlns:p="http://schemas.microsoft.com/office/2006/metadata/properties" xmlns:ns1="http://schemas.microsoft.com/sharepoint/v3" xmlns:ns2="5d982bf3-a48c-4351-8fdb-12b10060851e" xmlns:ns3="9be3f55f-8098-485e-a615-a10e4181e135" xmlns:ns4="ca10bfc4-f870-4cc3-8a61-ea9a369e3574" targetNamespace="http://schemas.microsoft.com/office/2006/metadata/properties" ma:root="true" ma:fieldsID="337be142f902ec9681083e26466126ce" ns1:_="" ns2:_="" ns3:_="" ns4:_="">
    <xsd:import namespace="http://schemas.microsoft.com/sharepoint/v3"/>
    <xsd:import namespace="5d982bf3-a48c-4351-8fdb-12b10060851e"/>
    <xsd:import namespace="9be3f55f-8098-485e-a615-a10e4181e135"/>
    <xsd:import namespace="ca10bfc4-f870-4cc3-8a61-ea9a369e3574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2:ia4fe8ee8d364c9f8d8b37e8c9aeedb6" minOccurs="0"/>
                <xsd:element ref="ns4:h112d938ec0d43dd9854c9c3eeef9a58" minOccurs="0"/>
                <xsd:element ref="ns4:pf601aed3de749a898c3b06239b052af" minOccurs="0"/>
                <xsd:element ref="ns4:h7e9c4cc72fb4de094bf87e96890c0c2" minOccurs="0"/>
                <xsd:element ref="ns2:a7e4010d7db74f61a5af14041442919b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2:ned4871b43f142479a1da9e4dec3ead3" minOccurs="0"/>
                <xsd:element ref="ns2:pd51286b66fa4a86843a97fa5c0abf9b" minOccurs="0"/>
                <xsd:element ref="ns2:k20b5b353c2d4a59a44170cce5889c20" minOccurs="0"/>
                <xsd:element ref="ns4:MediaServiceDateTaken" minOccurs="0"/>
                <xsd:element ref="ns4:MediaServiceLocation" minOccurs="0"/>
                <xsd:element ref="ns3:TaxKeywordTaxHTField" minOccurs="0"/>
                <xsd:element ref="ns2:k1250adc1ff244fa903739753c5e73ff" minOccurs="0"/>
                <xsd:element ref="ns2:MeetingTime" minOccurs="0"/>
                <xsd:element ref="ns2:fe949326ff6d4687acbf295dda149b37" minOccurs="0"/>
                <xsd:element ref="ns4:MediaServiceGenerationTime" minOccurs="0"/>
                <xsd:element ref="ns4:MediaServiceEventHashCode" minOccurs="0"/>
                <xsd:element ref="ns2:aeec274ad21c4909ab5fb112d68909fb" minOccurs="0"/>
                <xsd:element ref="ns3:SharedWithUsers" minOccurs="0"/>
                <xsd:element ref="ns3:SharedWithDetails" minOccurs="0"/>
                <xsd:element ref="ns1:DocumentSetDescrip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44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82bf3-a48c-4351-8fdb-12b10060851e" elementFormDefault="qualified">
    <xsd:import namespace="http://schemas.microsoft.com/office/2006/documentManagement/types"/>
    <xsd:import namespace="http://schemas.microsoft.com/office/infopath/2007/PartnerControls"/>
    <xsd:element name="ia4fe8ee8d364c9f8d8b37e8c9aeedb6" ma:index="14" nillable="true" ma:taxonomy="true" ma:internalName="ia4fe8ee8d364c9f8d8b37e8c9aeedb6" ma:taxonomyFieldName="Town_x0020_or_x0020_Village" ma:displayName="Town or Village" ma:default="" ma:fieldId="{2a4fe8ee-8d36-4c9f-8d8b-37e8c9aeedb6}" ma:taxonomyMulti="true" ma:sspId="cceb9721-df7c-4dbc-8f19-77f5dc396abe" ma:termSetId="64630a1b-9342-481d-953c-3caea2ee54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7e4010d7db74f61a5af14041442919b" ma:index="18" nillable="true" ma:taxonomy="true" ma:internalName="a7e4010d7db74f61a5af14041442919b" ma:taxonomyFieldName="Regulatory_x0020_Review_x0020_Types" ma:displayName="Regulatory Review Types" ma:indexed="true" ma:default="" ma:fieldId="{a7e4010d-7db7-4f61-a5af-14041442919b}" ma:sspId="cceb9721-df7c-4dbc-8f19-77f5dc396abe" ma:termSetId="e757629f-12ed-4ccb-be55-a034738c24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ed4871b43f142479a1da9e4dec3ead3" ma:index="23" nillable="true" ma:taxonomy="true" ma:internalName="ned4871b43f142479a1da9e4dec3ead3" ma:taxonomyFieldName="CCC_x0020_Plans" ma:displayName="CCC Plans" ma:default="" ma:fieldId="{7ed4871b-43f1-4247-9a1d-a9e4dec3ead3}" ma:sspId="cceb9721-df7c-4dbc-8f19-77f5dc396abe" ma:termSetId="e8cc82b8-12c0-455f-a3a2-81036c4319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51286b66fa4a86843a97fa5c0abf9b" ma:index="24" nillable="true" ma:taxonomy="true" ma:internalName="pd51286b66fa4a86843a97fa5c0abf9b" ma:taxonomyFieldName="CCC_x0020_Keywords" ma:displayName="CCC Keywords" ma:default="" ma:fieldId="{9d51286b-66fa-4a86-843a-97fa5c0abf9b}" ma:taxonomyMulti="true" ma:sspId="cceb9721-df7c-4dbc-8f19-77f5dc396abe" ma:termSetId="237bb7e9-aef9-4b25-8f13-0a138404874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20b5b353c2d4a59a44170cce5889c20" ma:index="25" nillable="true" ma:taxonomy="true" ma:internalName="k20b5b353c2d4a59a44170cce5889c20" ma:taxonomyFieldName="CCC_x0020_Document_x0020_Type" ma:displayName="Document Type" ma:default="" ma:fieldId="{420b5b35-3c2d-4a59-a441-70cce5889c20}" ma:taxonomyMulti="true" ma:sspId="cceb9721-df7c-4dbc-8f19-77f5dc396abe" ma:termSetId="2f5adcc4-b536-4831-8487-2b04e936f6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1250adc1ff244fa903739753c5e73ff" ma:index="34" nillable="true" ma:taxonomy="true" ma:internalName="k1250adc1ff244fa903739753c5e73ff" ma:taxonomyFieldName="WebResources" ma:displayName="WebResources" ma:indexed="true" ma:default="101;#web|9932c02a-dfc7-4cbe-ae78-3976b987aa6a" ma:fieldId="{41250adc-1ff2-44fa-9037-39753c5e73ff}" ma:sspId="cceb9721-df7c-4dbc-8f19-77f5dc396abe" ma:termSetId="3a3b1e03-2606-4712-baee-4715bbe485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etingTime" ma:index="35" nillable="true" ma:displayName="MeetingTime" ma:format="DateTime" ma:indexed="true" ma:internalName="MeetingTime">
      <xsd:simpleType>
        <xsd:restriction base="dms:DateTime"/>
      </xsd:simpleType>
    </xsd:element>
    <xsd:element name="fe949326ff6d4687acbf295dda149b37" ma:index="37" nillable="true" ma:taxonomy="true" ma:internalName="fe949326ff6d4687acbf295dda149b37" ma:taxonomyFieldName="SiteDomains" ma:displayName="Domains" ma:default="" ma:fieldId="{fe949326-ff6d-4687-acbf-295dda149b37}" ma:sspId="cceb9721-df7c-4dbc-8f19-77f5dc396abe" ma:termSetId="f3a86052-10d6-4365-9271-fd817bb073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ec274ad21c4909ab5fb112d68909fb" ma:index="41" nillable="true" ma:taxonomy="true" ma:internalName="aeec274ad21c4909ab5fb112d68909fb" ma:taxonomyFieldName="Document_x0020_Status" ma:displayName="Document Status" ma:default="" ma:fieldId="{aeec274a-d21c-4909-ab5f-b112d68909fb}" ma:sspId="cceb9721-df7c-4dbc-8f19-77f5dc396abe" ma:termSetId="4ec54bb5-14a5-4b45-bcdb-6e98c6089fd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3f55f-8098-485e-a615-a10e4181e13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768a9f4-479c-4e6f-93d4-4292895fbc04}" ma:internalName="TaxCatchAll" ma:showField="CatchAllData" ma:web="9be3f55f-8098-485e-a615-a10e4181e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8" nillable="true" ma:taxonomy="true" ma:internalName="TaxKeywordTaxHTField" ma:taxonomyFieldName="TaxKeyword" ma:displayName="Enterprise Keywords" ma:fieldId="{23f27201-bee3-471e-b2e7-b64fd8b7ca38}" ma:taxonomyMulti="true" ma:sspId="cceb9721-df7c-4dbc-8f19-77f5dc396ab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bfc4-f870-4cc3-8a61-ea9a369e3574" elementFormDefault="qualified">
    <xsd:import namespace="http://schemas.microsoft.com/office/2006/documentManagement/types"/>
    <xsd:import namespace="http://schemas.microsoft.com/office/infopath/2007/PartnerControls"/>
    <xsd:element name="h112d938ec0d43dd9854c9c3eeef9a58" ma:index="15" nillable="true" ma:taxonomy="true" ma:internalName="h112d938ec0d43dd9854c9c3eeef9a58" ma:taxonomyFieldName="Program_x0020_Area" ma:displayName="Program Area" ma:readOnly="false" ma:default="" ma:fieldId="{1112d938-ec0d-43dd-9854-c9c3eeef9a58}" ma:taxonomyMulti="true" ma:sspId="cceb9721-df7c-4dbc-8f19-77f5dc396abe" ma:termSetId="bbb3c8d7-3f85-4b92-b602-0a18137054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601aed3de749a898c3b06239b052af" ma:index="16" nillable="true" ma:taxonomy="true" ma:internalName="pf601aed3de749a898c3b06239b052af" ma:taxonomyFieldName="Agency" ma:displayName="Agency" ma:readOnly="false" ma:default="" ma:fieldId="{9f601aed-3de7-49a8-98c3-b06239b052af}" ma:taxonomyMulti="true" ma:sspId="cceb9721-df7c-4dbc-8f19-77f5dc396abe" ma:termSetId="a014325f-77f6-4581-a969-155462e883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e9c4cc72fb4de094bf87e96890c0c2" ma:index="17" nillable="true" ma:taxonomy="true" ma:internalName="h7e9c4cc72fb4de094bf87e96890c0c2" ma:taxonomyFieldName="Year" ma:displayName="Year" ma:indexed="true" ma:default="" ma:fieldId="{17e9c4cc-72fb-4de0-94bf-87e96890c0c2}" ma:sspId="cceb9721-df7c-4dbc-8f19-77f5dc396abe" ma:termSetId="038d3ef1-10e1-46c9-9eee-9c06d74a45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MediaServiceAutoTags" ma:internalName="MediaServiceAutoTags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cceb9721-df7c-4dbc-8f19-77f5dc396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3f55f-8098-485e-a615-a10e4181e135">
      <Value>3716</Value>
      <Value>103</Value>
      <Value>3916</Value>
      <Value>101</Value>
    </TaxCatchAll>
    <k20b5b353c2d4a59a44170cce5889c20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5ebd0895-5094-4875-943e-d344da627fa1</TermId>
        </TermInfo>
      </Terms>
    </k20b5b353c2d4a59a44170cce5889c20>
    <k1250adc1ff244fa903739753c5e73ff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web</TermName>
          <TermId xmlns="http://schemas.microsoft.com/office/infopath/2007/PartnerControls">9932c02a-dfc7-4cbe-ae78-3976b987aa6a</TermId>
        </TermInfo>
      </Terms>
    </k1250adc1ff244fa903739753c5e73ff>
    <ned4871b43f142479a1da9e4dec3ead3 xmlns="5d982bf3-a48c-4351-8fdb-12b10060851e">
      <Terms xmlns="http://schemas.microsoft.com/office/infopath/2007/PartnerControls"/>
    </ned4871b43f142479a1da9e4dec3ead3>
    <MeetingTime xmlns="5d982bf3-a48c-4351-8fdb-12b10060851e" xsi:nil="true"/>
    <a7e4010d7db74f61a5af14041442919b xmlns="5d982bf3-a48c-4351-8fdb-12b10060851e">
      <Terms xmlns="http://schemas.microsoft.com/office/infopath/2007/PartnerControls"/>
    </a7e4010d7db74f61a5af14041442919b>
    <ia4fe8ee8d364c9f8d8b37e8c9aeedb6 xmlns="5d982bf3-a48c-4351-8fdb-12b10060851e">
      <Terms xmlns="http://schemas.microsoft.com/office/infopath/2007/PartnerControls"/>
    </ia4fe8ee8d364c9f8d8b37e8c9aeedb6>
    <fe949326ff6d4687acbf295dda149b37 xmlns="5d982bf3-a48c-4351-8fdb-12b10060851e">
      <Terms xmlns="http://schemas.microsoft.com/office/infopath/2007/PartnerControls"/>
    </fe949326ff6d4687acbf295dda149b37>
    <aeec274ad21c4909ab5fb112d68909fb xmlns="5d982bf3-a48c-4351-8fdb-12b10060851e">
      <Terms xmlns="http://schemas.microsoft.com/office/infopath/2007/PartnerControls"/>
    </aeec274ad21c4909ab5fb112d68909fb>
    <SharedWithUsers xmlns="9be3f55f-8098-485e-a615-a10e4181e135">
      <UserInfo>
        <DisplayName/>
        <AccountId xsi:nil="true"/>
        <AccountType/>
      </UserInfo>
    </SharedWithUsers>
    <lcf76f155ced4ddcb4097134ff3c332f xmlns="ca10bfc4-f870-4cc3-8a61-ea9a369e3574">
      <Terms xmlns="http://schemas.microsoft.com/office/infopath/2007/PartnerControls"/>
    </lcf76f155ced4ddcb4097134ff3c332f>
    <pf601aed3de749a898c3b06239b052af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Cape Cod Commission</TermName>
          <TermId xmlns="http://schemas.microsoft.com/office/infopath/2007/PartnerControls">4607cd07-312c-43b3-b5aa-f93d48ff326a</TermId>
        </TermInfo>
      </Terms>
    </pf601aed3de749a898c3b06239b052af>
    <TaxKeywordTaxHTField xmlns="9be3f55f-8098-485e-a615-a10e4181e135">
      <Terms xmlns="http://schemas.microsoft.com/office/infopath/2007/PartnerControls"/>
    </TaxKeywordTaxHTField>
    <DocumentSetDescription xmlns="http://schemas.microsoft.com/sharepoint/v3" xsi:nil="true"/>
    <pd51286b66fa4a86843a97fa5c0abf9b xmlns="5d982bf3-a48c-4351-8fdb-12b10060851e">
      <Terms xmlns="http://schemas.microsoft.com/office/infopath/2007/PartnerControls"/>
    </pd51286b66fa4a86843a97fa5c0abf9b>
    <h112d938ec0d43dd9854c9c3eeef9a58 xmlns="ca10bfc4-f870-4cc3-8a61-ea9a369e3574">
      <Terms xmlns="http://schemas.microsoft.com/office/infopath/2007/PartnerControls"/>
    </h112d938ec0d43dd9854c9c3eeef9a58>
    <h7e9c4cc72fb4de094bf87e96890c0c2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37c955a2-c1a9-4692-a97d-f63083cd51eb</TermId>
        </TermInfo>
      </Terms>
    </h7e9c4cc72fb4de094bf87e96890c0c2>
  </documentManagement>
</p:properties>
</file>

<file path=customXml/itemProps1.xml><?xml version="1.0" encoding="utf-8"?>
<ds:datastoreItem xmlns:ds="http://schemas.openxmlformats.org/officeDocument/2006/customXml" ds:itemID="{FCFAA933-4866-47A4-94F2-2557F9EFA8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DC524A-FCBC-4D2C-9A82-CD959F14D3BE}"/>
</file>

<file path=customXml/itemProps3.xml><?xml version="1.0" encoding="utf-8"?>
<ds:datastoreItem xmlns:ds="http://schemas.openxmlformats.org/officeDocument/2006/customXml" ds:itemID="{8468911C-62D2-4C2F-8557-41511E6FAB4F}">
  <ds:schemaRefs>
    <ds:schemaRef ds:uri="http://schemas.microsoft.com/office/2006/metadata/properties"/>
    <ds:schemaRef ds:uri="http://schemas.microsoft.com/office/infopath/2007/PartnerControls"/>
    <ds:schemaRef ds:uri="9be3f55f-8098-485e-a615-a10e4181e135"/>
    <ds:schemaRef ds:uri="871cf62a-6174-4ba7-ae05-554fd18df6aa"/>
    <ds:schemaRef ds:uri="5d982bf3-a48c-4351-8fdb-12b1006085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Intro</vt:lpstr>
      <vt:lpstr>Field Definitions</vt:lpstr>
      <vt:lpstr>Establishments_Age_Data_2026</vt:lpstr>
      <vt:lpstr>Establishments_Size_Data_2026</vt:lpstr>
      <vt:lpstr>EmployeesPerEstablish_Data_2026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 Ricotta</dc:creator>
  <cp:keywords/>
  <dc:description/>
  <cp:lastModifiedBy>Chloe Schaefer</cp:lastModifiedBy>
  <cp:revision/>
  <dcterms:created xsi:type="dcterms:W3CDTF">2024-05-06T14:09:25Z</dcterms:created>
  <dcterms:modified xsi:type="dcterms:W3CDTF">2026-08-17T15:27:06Z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8ca930-c773-4612-ba57-7600e9043226_Enabled">
    <vt:lpwstr>true</vt:lpwstr>
  </property>
  <property fmtid="{D5CDD505-2E9C-101B-9397-08002B2CF9AE}" pid="3" name="MSIP_Label_4b8ca930-c773-4612-ba57-7600e9043226_SetDate">
    <vt:lpwstr>2024-05-06T14:47:13Z</vt:lpwstr>
  </property>
  <property fmtid="{D5CDD505-2E9C-101B-9397-08002B2CF9AE}" pid="4" name="MSIP_Label_4b8ca930-c773-4612-ba57-7600e9043226_Method">
    <vt:lpwstr>Standard</vt:lpwstr>
  </property>
  <property fmtid="{D5CDD505-2E9C-101B-9397-08002B2CF9AE}" pid="5" name="MSIP_Label_4b8ca930-c773-4612-ba57-7600e9043226_Name">
    <vt:lpwstr>defa4170-0d19-0005-0004-bc88714345d2</vt:lpwstr>
  </property>
  <property fmtid="{D5CDD505-2E9C-101B-9397-08002B2CF9AE}" pid="6" name="MSIP_Label_4b8ca930-c773-4612-ba57-7600e9043226_SiteId">
    <vt:lpwstr>84475217-b423-48db-b766-ed4bbbea74f1</vt:lpwstr>
  </property>
  <property fmtid="{D5CDD505-2E9C-101B-9397-08002B2CF9AE}" pid="7" name="MSIP_Label_4b8ca930-c773-4612-ba57-7600e9043226_ActionId">
    <vt:lpwstr>61e37712-3d2a-4105-9a06-6538a3487a07</vt:lpwstr>
  </property>
  <property fmtid="{D5CDD505-2E9C-101B-9397-08002B2CF9AE}" pid="8" name="MSIP_Label_4b8ca930-c773-4612-ba57-7600e9043226_ContentBits">
    <vt:lpwstr>0</vt:lpwstr>
  </property>
  <property fmtid="{D5CDD505-2E9C-101B-9397-08002B2CF9AE}" pid="9" name="ContentTypeId">
    <vt:lpwstr>0x010100A30D1B4B03E9CC4698987C706C095295</vt:lpwstr>
  </property>
  <property fmtid="{D5CDD505-2E9C-101B-9397-08002B2CF9AE}" pid="10" name="MediaServiceImageTags">
    <vt:lpwstr/>
  </property>
  <property fmtid="{D5CDD505-2E9C-101B-9397-08002B2CF9AE}" pid="11" name="Order">
    <vt:r8>13900300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WebResources">
    <vt:lpwstr>101;#web|9932c02a-dfc7-4cbe-ae78-3976b987aa6a</vt:lpwstr>
  </property>
  <property fmtid="{D5CDD505-2E9C-101B-9397-08002B2CF9AE}" pid="19" name="Agency">
    <vt:lpwstr>103;#Cape Cod Commission|4607cd07-312c-43b3-b5aa-f93d48ff326a</vt:lpwstr>
  </property>
  <property fmtid="{D5CDD505-2E9C-101B-9397-08002B2CF9AE}" pid="20" name="CCC_x0020_Document_x0020_Type">
    <vt:lpwstr>3916;#Data|5ebd0895-5094-4875-943e-d344da627fa1</vt:lpwstr>
  </property>
  <property fmtid="{D5CDD505-2E9C-101B-9397-08002B2CF9AE}" pid="21" name="Project_x0020_ID">
    <vt:lpwstr/>
  </property>
  <property fmtid="{D5CDD505-2E9C-101B-9397-08002B2CF9AE}" pid="22" name="SiteDomains">
    <vt:lpwstr/>
  </property>
  <property fmtid="{D5CDD505-2E9C-101B-9397-08002B2CF9AE}" pid="23" name="CCC Program Areas">
    <vt:lpwstr/>
  </property>
  <property fmtid="{D5CDD505-2E9C-101B-9397-08002B2CF9AE}" pid="24" name="Town_x0020_or_x0020_Village">
    <vt:lpwstr/>
  </property>
  <property fmtid="{D5CDD505-2E9C-101B-9397-08002B2CF9AE}" pid="25" name="Project ID">
    <vt:lpwstr/>
  </property>
  <property fmtid="{D5CDD505-2E9C-101B-9397-08002B2CF9AE}" pid="26" name="Document_x0020_Status">
    <vt:lpwstr/>
  </property>
  <property fmtid="{D5CDD505-2E9C-101B-9397-08002B2CF9AE}" pid="27" name="Regulatory Review Types">
    <vt:lpwstr/>
  </property>
  <property fmtid="{D5CDD505-2E9C-101B-9397-08002B2CF9AE}" pid="28" name="Document Status">
    <vt:lpwstr/>
  </property>
  <property fmtid="{D5CDD505-2E9C-101B-9397-08002B2CF9AE}" pid="29" name="CCC Document Type">
    <vt:lpwstr>3916;#Data|5ebd0895-5094-4875-943e-d344da627fa1</vt:lpwstr>
  </property>
  <property fmtid="{D5CDD505-2E9C-101B-9397-08002B2CF9AE}" pid="30" name="CCC_x0020_Program_x0020_Areas">
    <vt:lpwstr/>
  </property>
  <property fmtid="{D5CDD505-2E9C-101B-9397-08002B2CF9AE}" pid="31" name="Regulatory_x0020_Review_x0020_Types">
    <vt:lpwstr/>
  </property>
  <property fmtid="{D5CDD505-2E9C-101B-9397-08002B2CF9AE}" pid="32" name="Year">
    <vt:lpwstr>3716;#2026|37c955a2-c1a9-4692-a97d-f63083cd51eb</vt:lpwstr>
  </property>
  <property fmtid="{D5CDD505-2E9C-101B-9397-08002B2CF9AE}" pid="33" name="CCC_x0020_Plans">
    <vt:lpwstr/>
  </property>
  <property fmtid="{D5CDD505-2E9C-101B-9397-08002B2CF9AE}" pid="34" name="CCC Plans">
    <vt:lpwstr/>
  </property>
  <property fmtid="{D5CDD505-2E9C-101B-9397-08002B2CF9AE}" pid="35" name="Town or Village">
    <vt:lpwstr/>
  </property>
  <property fmtid="{D5CDD505-2E9C-101B-9397-08002B2CF9AE}" pid="36" name="Subregions">
    <vt:lpwstr/>
  </property>
  <property fmtid="{D5CDD505-2E9C-101B-9397-08002B2CF9AE}" pid="37" name="e1a5b98cdd71426dacb6e478c7a5882f">
    <vt:lpwstr/>
  </property>
  <property fmtid="{D5CDD505-2E9C-101B-9397-08002B2CF9AE}" pid="38" name="TaxKeyword">
    <vt:lpwstr/>
  </property>
  <property fmtid="{D5CDD505-2E9C-101B-9397-08002B2CF9AE}" pid="39" name="Program Area">
    <vt:lpwstr/>
  </property>
  <property fmtid="{D5CDD505-2E9C-101B-9397-08002B2CF9AE}" pid="40" name="CCC_x0020_Keywords">
    <vt:lpwstr/>
  </property>
  <property fmtid="{D5CDD505-2E9C-101B-9397-08002B2CF9AE}" pid="41" name="Program_x0020_Area">
    <vt:lpwstr/>
  </property>
  <property fmtid="{D5CDD505-2E9C-101B-9397-08002B2CF9AE}" pid="42" name="mc1af4c238594e12bbb9206d9aa9c5d3">
    <vt:lpwstr/>
  </property>
  <property fmtid="{D5CDD505-2E9C-101B-9397-08002B2CF9AE}" pid="43" name="CCC Keywords">
    <vt:lpwstr/>
  </property>
  <property fmtid="{D5CDD505-2E9C-101B-9397-08002B2CF9AE}" pid="44" name="Wiki_x0020_Page_x0020_Categories">
    <vt:lpwstr/>
  </property>
  <property fmtid="{D5CDD505-2E9C-101B-9397-08002B2CF9AE}" pid="45" name="Project_x0020_ID0">
    <vt:lpwstr/>
  </property>
  <property fmtid="{D5CDD505-2E9C-101B-9397-08002B2CF9AE}" pid="46" name="Project ID0">
    <vt:lpwstr/>
  </property>
  <property fmtid="{D5CDD505-2E9C-101B-9397-08002B2CF9AE}" pid="47" name="Wiki Page Categories">
    <vt:lpwstr/>
  </property>
</Properties>
</file>